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\9 cесія\Сесія №9 15.06.2021\"/>
    </mc:Choice>
  </mc:AlternateContent>
  <xr:revisionPtr revIDLastSave="0" documentId="13_ncr:1_{0DEAE43C-C02F-4D50-B39A-93DDE8514C6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Доходи 1 кв." sheetId="1" r:id="rId1"/>
    <sheet name="Видатки 1 кв." sheetId="2" r:id="rId2"/>
  </sheets>
  <definedNames>
    <definedName name="_xlnm.Print_Titles" localSheetId="0">'Доходи 1 кв.'!$A:$C</definedName>
  </definedNames>
  <calcPr calcId="181029"/>
</workbook>
</file>

<file path=xl/calcChain.xml><?xml version="1.0" encoding="utf-8"?>
<calcChain xmlns="http://schemas.openxmlformats.org/spreadsheetml/2006/main">
  <c r="E66" i="1" l="1"/>
  <c r="E67" i="1" s="1"/>
  <c r="E85" i="1" s="1"/>
  <c r="D66" i="1"/>
  <c r="D67" i="1" s="1"/>
  <c r="D85" i="1" s="1"/>
  <c r="F67" i="1"/>
  <c r="F85" i="1" s="1"/>
  <c r="F66" i="1"/>
  <c r="G77" i="2" l="1"/>
  <c r="F77" i="2"/>
  <c r="G76" i="2"/>
  <c r="F76" i="2"/>
  <c r="F75" i="2"/>
  <c r="D75" i="2"/>
  <c r="G75" i="2" s="1"/>
  <c r="C74" i="2"/>
  <c r="F74" i="2" s="1"/>
  <c r="G73" i="2"/>
  <c r="F73" i="2"/>
  <c r="G72" i="2"/>
  <c r="F72" i="2"/>
  <c r="D71" i="2"/>
  <c r="G71" i="2" s="1"/>
  <c r="C71" i="2"/>
  <c r="F71" i="2" s="1"/>
  <c r="C70" i="2"/>
  <c r="F70" i="2" s="1"/>
  <c r="D70" i="2" l="1"/>
  <c r="G70" i="2" s="1"/>
  <c r="D74" i="2"/>
  <c r="G74" i="2" s="1"/>
  <c r="G49" i="2"/>
  <c r="G50" i="2"/>
  <c r="G53" i="2"/>
  <c r="G54" i="2"/>
  <c r="G64" i="2"/>
  <c r="G65" i="2"/>
  <c r="G66" i="2"/>
  <c r="G67" i="2"/>
  <c r="G56" i="2"/>
  <c r="G57" i="2"/>
  <c r="G58" i="2"/>
  <c r="G59" i="2"/>
  <c r="G60" i="2"/>
  <c r="G61" i="2"/>
  <c r="G62" i="2"/>
  <c r="G63" i="2"/>
  <c r="G68" i="2"/>
  <c r="F49" i="2"/>
  <c r="F50" i="2"/>
  <c r="F52" i="2"/>
  <c r="F53" i="2"/>
  <c r="F54" i="2"/>
  <c r="F64" i="2"/>
  <c r="F65" i="2"/>
  <c r="F66" i="2"/>
  <c r="F67" i="2"/>
  <c r="F56" i="2"/>
  <c r="F57" i="2"/>
  <c r="F58" i="2"/>
  <c r="F59" i="2"/>
  <c r="F60" i="2"/>
  <c r="F61" i="2"/>
  <c r="F62" i="2"/>
  <c r="F63" i="2"/>
  <c r="F68" i="2"/>
  <c r="D52" i="2" l="1"/>
  <c r="C51" i="2"/>
  <c r="F51" i="2" s="1"/>
  <c r="D48" i="2"/>
  <c r="G48" i="2" s="1"/>
  <c r="C48" i="2"/>
  <c r="F48" i="2" s="1"/>
  <c r="D47" i="2"/>
  <c r="G47" i="2" s="1"/>
  <c r="C47" i="2"/>
  <c r="F47" i="2" s="1"/>
  <c r="E32" i="2"/>
  <c r="D32" i="2"/>
  <c r="C32" i="2"/>
  <c r="F32" i="2" s="1"/>
  <c r="E27" i="2"/>
  <c r="D27" i="2"/>
  <c r="C27" i="2"/>
  <c r="F27" i="2" s="1"/>
  <c r="E24" i="2"/>
  <c r="D24" i="2"/>
  <c r="C24" i="2"/>
  <c r="F24" i="2" s="1"/>
  <c r="C17" i="2"/>
  <c r="D17" i="2"/>
  <c r="E17" i="2"/>
  <c r="E13" i="2"/>
  <c r="D13" i="2"/>
  <c r="C13" i="2"/>
  <c r="F13" i="2" s="1"/>
  <c r="G15" i="2"/>
  <c r="F15" i="2"/>
  <c r="F14" i="2"/>
  <c r="F16" i="2"/>
  <c r="F25" i="2"/>
  <c r="F26" i="2"/>
  <c r="F28" i="2"/>
  <c r="F29" i="2"/>
  <c r="F30" i="2"/>
  <c r="F31" i="2"/>
  <c r="F37" i="2"/>
  <c r="F38" i="2"/>
  <c r="F39" i="2"/>
  <c r="F40" i="2"/>
  <c r="F41" i="2"/>
  <c r="F42" i="2"/>
  <c r="F18" i="2"/>
  <c r="F19" i="2"/>
  <c r="F20" i="2"/>
  <c r="F21" i="2"/>
  <c r="F22" i="2"/>
  <c r="F23" i="2"/>
  <c r="F33" i="2"/>
  <c r="F34" i="2"/>
  <c r="F35" i="2"/>
  <c r="F36" i="2"/>
  <c r="F43" i="2"/>
  <c r="F44" i="2"/>
  <c r="F45" i="2"/>
  <c r="D51" i="2" l="1"/>
  <c r="G51" i="2" s="1"/>
  <c r="G52" i="2"/>
  <c r="F17" i="2"/>
  <c r="G45" i="2"/>
  <c r="G44" i="2"/>
  <c r="G43" i="2"/>
  <c r="G36" i="2"/>
  <c r="G35" i="2"/>
  <c r="G34" i="2"/>
  <c r="G33" i="2"/>
  <c r="G32" i="2"/>
  <c r="G23" i="2"/>
  <c r="G22" i="2"/>
  <c r="G21" i="2"/>
  <c r="G20" i="2"/>
  <c r="G19" i="2"/>
  <c r="G18" i="2"/>
  <c r="G17" i="2"/>
  <c r="G42" i="2"/>
  <c r="G41" i="2"/>
  <c r="G40" i="2"/>
  <c r="G39" i="2"/>
  <c r="G38" i="2"/>
  <c r="G37" i="2"/>
  <c r="G31" i="2"/>
  <c r="G30" i="2"/>
  <c r="G29" i="2"/>
  <c r="G28" i="2"/>
  <c r="G27" i="2"/>
  <c r="G26" i="2"/>
  <c r="G25" i="2"/>
  <c r="G24" i="2"/>
  <c r="G16" i="2"/>
  <c r="G14" i="2"/>
  <c r="G13" i="2"/>
  <c r="I85" i="1" l="1"/>
  <c r="H85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I83" i="1"/>
  <c r="I84" i="1"/>
  <c r="H83" i="1"/>
  <c r="H84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I14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13" i="1"/>
  <c r="G14" i="1"/>
  <c r="G67" i="1" l="1"/>
  <c r="G85" i="1" s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3" i="1"/>
</calcChain>
</file>

<file path=xl/sharedStrings.xml><?xml version="1.0" encoding="utf-8"?>
<sst xmlns="http://schemas.openxmlformats.org/spreadsheetml/2006/main" count="217" uniqueCount="168">
  <si>
    <t>грн.</t>
  </si>
  <si>
    <t>ККД</t>
  </si>
  <si>
    <t>Доходи</t>
  </si>
  <si>
    <t>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</si>
  <si>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</si>
  <si>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</si>
  <si>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</si>
  <si>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</si>
  <si>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</si>
  <si>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</si>
  <si>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</si>
  <si>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</si>
  <si>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</si>
  <si>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</si>
  <si>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</si>
  <si>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</si>
  <si>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</si>
  <si>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</si>
  <si>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</si>
  <si>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</si>
  <si>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</si>
  <si>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</si>
  <si>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</si>
  <si>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</si>
  <si>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</si>
  <si>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</si>
  <si>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</si>
  <si>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</si>
  <si>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</si>
  <si>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</si>
  <si>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</si>
  <si>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</si>
  <si>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</si>
  <si>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</si>
  <si>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</si>
  <si>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</si>
  <si>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</si>
  <si>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</si>
  <si>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</si>
  <si>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</si>
  <si>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</si>
  <si>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</si>
  <si>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</si>
  <si>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</si>
  <si>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</si>
  <si>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</si>
  <si>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</si>
  <si>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</si>
  <si>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</si>
  <si>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</si>
  <si>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</si>
  <si>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</si>
  <si>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</si>
  <si>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</si>
  <si>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</si>
  <si>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</si>
  <si>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Загальний фонд</t>
  </si>
  <si>
    <t>Бюджет на 2021 рік з урахуванням змін</t>
  </si>
  <si>
    <t>Бюджет на звітний період з урахуванням змін</t>
  </si>
  <si>
    <t>Виконано за 1 квартал 2021 року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</si>
  <si>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</si>
  <si>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</si>
  <si>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</si>
  <si>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</si>
  <si>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</si>
  <si>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</si>
  <si>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Звіт про виконання бюджету Березнянської селищної ради за 1 квартал 2021 року</t>
  </si>
  <si>
    <t>Дохідна частина бюджету</t>
  </si>
  <si>
    <t>"Про виконання бюджету Березнянської селищної ради за 1 квартал 2021 року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</si>
  <si>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</si>
  <si>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</si>
  <si>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</si>
  <si>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</si>
  <si>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Інші неподаткові надходження 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</si>
  <si>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</si>
  <si>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</si>
  <si>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</si>
  <si>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</si>
  <si>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</si>
  <si>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Благодійні внески, гранти та дарунки </t>
  </si>
  <si>
    <t>Спеціальний фонд</t>
  </si>
  <si>
    <t>Всього доходів спеціального фонду</t>
  </si>
  <si>
    <t>Всього доходів</t>
  </si>
  <si>
    <t>Всього доходів загального фонду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</si>
  <si>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</si>
  <si>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</si>
  <si>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</si>
  <si>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</si>
  <si>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</si>
  <si>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</si>
  <si>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2000</t>
  </si>
  <si>
    <t>Охорона здоров`я</t>
  </si>
  <si>
    <t>2010</t>
  </si>
  <si>
    <t>Багатопрофільна стаціонарна медична допомога населенню</t>
  </si>
  <si>
    <t>2144</t>
  </si>
  <si>
    <t>Централізовані заходи з лікування хворих на цукровий та нецукровий діабет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</si>
  <si>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</si>
  <si>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</si>
  <si>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</si>
  <si>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</si>
  <si>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</si>
  <si>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</si>
  <si>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</si>
  <si>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</si>
  <si>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</si>
  <si>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</si>
  <si>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</si>
  <si>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</si>
  <si>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</si>
  <si>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</si>
  <si>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</si>
  <si>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</si>
  <si>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</si>
  <si>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</si>
  <si>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</si>
  <si>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</si>
  <si>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</si>
  <si>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</si>
  <si>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</si>
  <si>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</si>
  <si>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</si>
  <si>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</si>
  <si>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</si>
  <si>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</si>
  <si>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</si>
  <si>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</si>
  <si>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</si>
  <si>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</si>
  <si>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</si>
  <si>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</si>
  <si>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</si>
  <si>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</si>
  <si>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</si>
  <si>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</si>
  <si>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</si>
  <si>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</si>
  <si>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</si>
  <si>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</si>
  <si>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</si>
  <si>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</si>
  <si>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</si>
  <si>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</si>
  <si>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</si>
  <si>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</si>
  <si>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</si>
  <si>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</si>
  <si>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Код, Наказ МФУ від 17.12.2020 №781</t>
  </si>
  <si>
    <t>Назва</t>
  </si>
  <si>
    <t>Бюджет на 1 квартал 2021 рік з урахуванням змін</t>
  </si>
  <si>
    <t>до уточнених призначень за звітний період</t>
  </si>
  <si>
    <t>6=к.5/к.3</t>
  </si>
  <si>
    <t>7=к.5/к.4</t>
  </si>
  <si>
    <t>Звіт про виконання бюджету Березнянської ТГ за 1 квартал 2021 року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</si>
  <si>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</si>
  <si>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</si>
  <si>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</si>
  <si>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</si>
  <si>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</si>
  <si>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</si>
  <si>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</si>
  <si>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</si>
  <si>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</si>
  <si>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</si>
  <si>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</si>
  <si>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</si>
  <si>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t>Додаток №2 до проекту рішення восьмої сесії восьмого скликання Березнянської селищної ради № від 11 червня 2021 року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</si>
  <si>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</si>
  <si>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Додаток №1 до  рішення дев'тої сесії восьмого скликання Березнянської селищної ради № 309/9-VIII від 15 червня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</si>
</sst>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1" fillId="0" borderId="3" xfId="0" applyFont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1" xfId="0" applyFont="1" applyBorder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/>
    <xf numFmtId="164" fontId="1" fillId="2" borderId="1" xfId="0" applyNumberFormat="1" applyFont="1" applyFill="1" applyBorder="1"/>
    <xf numFmtId="0" fontId="1" fillId="2" borderId="1" xfId="0" applyFont="1" applyFill="1" applyBorder="1" applyAlignment="1"/>
    <xf numFmtId="0" fontId="0" fillId="2" borderId="1" xfId="0" applyFill="1" applyBorder="1" applyAlignment="1"/>
    <xf numFmtId="164" fontId="1" fillId="3" borderId="1" xfId="0" applyNumberFormat="1" applyFont="1" applyFill="1" applyBorder="1"/>
    <xf numFmtId="164" fontId="1" fillId="4" borderId="1" xfId="0" applyNumberFormat="1" applyFont="1" applyFill="1" applyBorder="1"/>
    <xf numFmtId="164" fontId="1" fillId="5" borderId="1" xfId="0" applyNumberFormat="1" applyFont="1" applyFill="1" applyBorder="1"/>
    <xf numFmtId="0" fontId="0" fillId="4" borderId="1" xfId="0" applyFill="1" applyBorder="1" applyAlignment="1"/>
    <xf numFmtId="0" fontId="7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2" fontId="0" fillId="0" borderId="0" xfId="0" applyNumberFormat="1"/>
    <xf numFmtId="2" fontId="1" fillId="3" borderId="1" xfId="0" applyNumberFormat="1" applyFont="1" applyFill="1" applyBorder="1"/>
    <xf numFmtId="0" fontId="1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Fill="1" applyBorder="1"/>
    <xf numFmtId="2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1" fillId="0" borderId="1" xfId="0" quotePrefix="1" applyFont="1" applyFill="1" applyBorder="1"/>
    <xf numFmtId="2" fontId="1" fillId="0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2" fontId="0" fillId="0" borderId="8" xfId="0" applyNumberFormat="1" applyFill="1" applyBorder="1"/>
    <xf numFmtId="2" fontId="0" fillId="0" borderId="0" xfId="0" applyNumberFormat="1" applyBorder="1"/>
    <xf numFmtId="0" fontId="0" fillId="0" borderId="0" xfId="0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2" fontId="7" fillId="0" borderId="5" xfId="0" applyNumberFormat="1" applyFont="1" applyFill="1" applyBorder="1"/>
    <xf numFmtId="0" fontId="1" fillId="0" borderId="3" xfId="0" applyFont="1" applyBorder="1" applyAlignment="1">
      <alignment wrapText="1"/>
    </xf>
    <xf numFmtId="2" fontId="1" fillId="0" borderId="3" xfId="0" applyNumberFormat="1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3" xfId="0" applyFont="1" applyBorder="1"/>
    <xf numFmtId="0" fontId="0" fillId="0" borderId="1" xfId="0" applyFill="1" applyBorder="1"/>
    <xf numFmtId="0" fontId="1" fillId="0" borderId="1" xfId="0" applyFont="1" applyFill="1" applyBorder="1"/>
    <xf numFmtId="2" fontId="5" fillId="0" borderId="5" xfId="0" applyNumberFormat="1" applyFont="1" applyFill="1" applyBorder="1"/>
    <xf numFmtId="0" fontId="0" fillId="2" borderId="1" xfId="0" applyFill="1" applyBorder="1"/>
    <xf numFmtId="0" fontId="0" fillId="0" borderId="5" xfId="0" applyBorder="1"/>
    <xf numFmtId="0" fontId="0" fillId="0" borderId="5" xfId="0" applyBorder="1" applyAlignment="1">
      <alignment wrapText="1"/>
    </xf>
    <xf numFmtId="2" fontId="0" fillId="0" borderId="5" xfId="0" applyNumberFormat="1" applyBorder="1"/>
    <xf numFmtId="2" fontId="5" fillId="0" borderId="10" xfId="0" applyNumberFormat="1" applyFont="1" applyFill="1" applyBorder="1"/>
    <xf numFmtId="0" fontId="1" fillId="0" borderId="3" xfId="0" quotePrefix="1" applyFont="1" applyFill="1" applyBorder="1"/>
    <xf numFmtId="0" fontId="1" fillId="0" borderId="3" xfId="0" applyFont="1" applyFill="1" applyBorder="1" applyAlignment="1">
      <alignment horizontal="left"/>
    </xf>
    <xf numFmtId="2" fontId="1" fillId="0" borderId="3" xfId="0" applyNumberFormat="1" applyFont="1" applyFill="1" applyBorder="1"/>
    <xf numFmtId="0" fontId="1" fillId="0" borderId="3" xfId="0" applyFont="1" applyFill="1" applyBorder="1"/>
    <xf numFmtId="2" fontId="7" fillId="0" borderId="10" xfId="0" applyNumberFormat="1" applyFont="1" applyFill="1" applyBorder="1"/>
    <xf numFmtId="2" fontId="5" fillId="0" borderId="1" xfId="0" applyNumberFormat="1" applyFont="1" applyFill="1" applyBorder="1"/>
    <xf numFmtId="0" fontId="0" fillId="2" borderId="11" xfId="0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1" xfId="0" applyFill="1" applyBorder="1"/>
    <xf numFmtId="0" fontId="1" fillId="2" borderId="9" xfId="0" quotePrefix="1" applyFont="1" applyFill="1" applyBorder="1" applyAlignment="1">
      <alignment vertical="center" wrapText="1"/>
    </xf>
    <xf numFmtId="2" fontId="0" fillId="2" borderId="9" xfId="0" applyNumberFormat="1" applyFill="1" applyBorder="1"/>
    <xf numFmtId="2" fontId="7" fillId="2" borderId="9" xfId="0" applyNumberFormat="1" applyFont="1" applyFill="1" applyBorder="1"/>
    <xf numFmtId="2" fontId="7" fillId="2" borderId="12" xfId="0" applyNumberFormat="1" applyFont="1" applyFill="1" applyBorder="1"/>
    <xf numFmtId="0" fontId="7" fillId="3" borderId="5" xfId="0" applyFont="1" applyFill="1" applyBorder="1"/>
    <xf numFmtId="0" fontId="7" fillId="3" borderId="5" xfId="0" applyFont="1" applyFill="1" applyBorder="1" applyAlignment="1"/>
    <xf numFmtId="2" fontId="7" fillId="3" borderId="5" xfId="0" applyNumberFormat="1" applyFont="1" applyFill="1" applyBorder="1"/>
    <xf numFmtId="2" fontId="5" fillId="2" borderId="9" xfId="0" applyNumberFormat="1" applyFont="1" applyFill="1" applyBorder="1"/>
    <xf numFmtId="2" fontId="5" fillId="2" borderId="12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0" fontId="0" fillId="0" borderId="0" xfId="0" applyBorder="1"/>
    <xf numFmtId="2" fontId="1" fillId="0" borderId="0" xfId="0" applyNumberFormat="1" applyFont="1"/>
    <xf numFmtId="164" fontId="10" fillId="0" borderId="1" xfId="0" applyNumberFormat="1" applyFont="1" applyBorder="1"/>
    <xf numFmtId="164" fontId="6" fillId="0" borderId="1" xfId="0" applyNumberFormat="1" applyFont="1" applyBorder="1"/>
    <xf numFmtId="164" fontId="6" fillId="0" borderId="1" xfId="0" applyNumberFormat="1" applyFont="1" applyFill="1" applyBorder="1"/>
    <xf numFmtId="0" fontId="1" fillId="3" borderId="2" xfId="0" applyFont="1" applyFill="1" applyBorder="1" applyAlignment="1"/>
    <xf numFmtId="0" fontId="1" fillId="3" borderId="4" xfId="0" applyFont="1" applyFill="1" applyBorder="1" applyAlignment="1"/>
    <xf numFmtId="0" fontId="1" fillId="2" borderId="2" xfId="0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1" fillId="5" borderId="1" xfId="0" applyFont="1" applyFill="1" applyBorder="1"/>
    <xf numFmtId="0" fontId="0" fillId="5" borderId="1" xfId="0" applyFill="1" applyBorder="1"/>
    <xf numFmtId="0" fontId="0" fillId="0" borderId="2" xfId="0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3" borderId="5" xfId="0" applyFont="1" applyFill="1" applyBorder="1" applyAlignment="1">
      <alignment vertical="center" wrapText="1"/>
    </xf>
    <xf numFmtId="0" fontId="0" fillId="3" borderId="5" xfId="0" applyFill="1" applyBorder="1" applyAlignme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/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5"/>
  <sheetViews>
    <sheetView workbookViewId="0">
      <selection activeCell="F2" sqref="F2:I2"/>
    </sheetView>
  </sheetViews>
  <sheetFormatPr defaultRowHeight="12.75" x14ac:dyDescent="0.2"/>
  <cols>
    <col min="1" max="1" width="0.140625" customWidth="1"/>
    <col min="2" max="2" width="9.5703125" bestFit="1" customWidth="1"/>
    <col min="3" max="3" width="36.28515625" customWidth="1"/>
    <col min="4" max="5" width="13.85546875" customWidth="1"/>
    <col min="6" max="6" width="11.42578125" bestFit="1" customWidth="1"/>
    <col min="7" max="7" width="11" bestFit="1" customWidth="1"/>
    <col min="11" max="12" width="11.42578125" bestFit="1" customWidth="1"/>
    <col min="13" max="13" width="9.42578125" bestFit="1" customWidth="1"/>
  </cols>
  <sheetData>
    <row r="1" spans="1:11" ht="42.75" customHeight="1" x14ac:dyDescent="0.2">
      <c r="F1" s="92" t="s">
        <v>167</v>
      </c>
      <c r="G1" s="92"/>
      <c r="H1" s="92"/>
      <c r="I1" s="92"/>
    </row>
    <row r="2" spans="1:11" ht="25.5" customHeight="1" x14ac:dyDescent="0.2">
      <c r="F2" s="92" t="s">
        <v>68</v>
      </c>
      <c r="G2" s="92"/>
      <c r="H2" s="92"/>
      <c r="I2" s="92"/>
    </row>
    <row r="5" spans="1:1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30.75" customHeight="1" x14ac:dyDescent="0.35">
      <c r="A6" s="13" t="s">
        <v>66</v>
      </c>
      <c r="B6" s="100" t="s">
        <v>66</v>
      </c>
      <c r="C6" s="101"/>
      <c r="D6" s="101"/>
      <c r="E6" s="101"/>
      <c r="F6" s="101"/>
      <c r="G6" s="101"/>
      <c r="H6" s="101"/>
      <c r="I6" s="101"/>
      <c r="J6" s="14"/>
      <c r="K6" s="14"/>
    </row>
    <row r="7" spans="1:11" ht="15" x14ac:dyDescent="0.2">
      <c r="A7" s="1"/>
      <c r="B7" s="102" t="s">
        <v>67</v>
      </c>
      <c r="C7" s="102"/>
      <c r="D7" s="102"/>
      <c r="E7" s="102"/>
      <c r="F7" s="102"/>
      <c r="G7" s="102"/>
      <c r="H7" s="102"/>
      <c r="I7" s="102"/>
      <c r="J7" s="1"/>
      <c r="K7" s="1"/>
    </row>
    <row r="8" spans="1:11" x14ac:dyDescent="0.2">
      <c r="I8" t="s">
        <v>0</v>
      </c>
    </row>
    <row r="9" spans="1:11" x14ac:dyDescent="0.2">
      <c r="A9" s="95"/>
      <c r="B9" s="96" t="s">
        <v>1</v>
      </c>
      <c r="C9" s="96" t="s">
        <v>2</v>
      </c>
      <c r="D9" s="98" t="s">
        <v>57</v>
      </c>
      <c r="E9" s="98" t="s">
        <v>58</v>
      </c>
      <c r="F9" s="98" t="s">
        <v>59</v>
      </c>
      <c r="G9" s="96" t="s">
        <v>3</v>
      </c>
      <c r="H9" s="96" t="s">
        <v>65</v>
      </c>
      <c r="I9" s="97"/>
    </row>
    <row r="10" spans="1:11" ht="92.25" customHeight="1" x14ac:dyDescent="0.2">
      <c r="A10" s="95"/>
      <c r="B10" s="97"/>
      <c r="C10" s="97"/>
      <c r="D10" s="99"/>
      <c r="E10" s="99"/>
      <c r="F10" s="99"/>
      <c r="G10" s="99"/>
      <c r="H10" s="11" t="s">
        <v>60</v>
      </c>
      <c r="I10" s="11" t="s">
        <v>61</v>
      </c>
    </row>
    <row r="11" spans="1:11" ht="15.75" customHeight="1" x14ac:dyDescent="0.2">
      <c r="A11" s="2"/>
      <c r="B11" s="3">
        <v>1</v>
      </c>
      <c r="C11" s="3">
        <v>2</v>
      </c>
      <c r="D11" s="4">
        <v>3</v>
      </c>
      <c r="E11" s="4">
        <v>4</v>
      </c>
      <c r="F11" s="5">
        <v>5</v>
      </c>
      <c r="G11" s="5" t="s">
        <v>62</v>
      </c>
      <c r="H11" s="8" t="s">
        <v>63</v>
      </c>
      <c r="I11" s="12" t="s">
        <v>64</v>
      </c>
    </row>
    <row r="12" spans="1:11" ht="14.25" customHeight="1" x14ac:dyDescent="0.2">
      <c r="A12" s="2"/>
      <c r="B12" s="31"/>
      <c r="C12" s="32" t="s">
        <v>56</v>
      </c>
      <c r="D12" s="33"/>
      <c r="E12" s="33"/>
      <c r="F12" s="34"/>
      <c r="G12" s="34"/>
      <c r="H12" s="34"/>
      <c r="I12" s="35"/>
    </row>
    <row r="13" spans="1:11" x14ac:dyDescent="0.2">
      <c r="A13" s="6"/>
      <c r="B13" s="9">
        <v>10000000</v>
      </c>
      <c r="C13" s="9" t="s">
        <v>4</v>
      </c>
      <c r="D13" s="10">
        <v>26721400</v>
      </c>
      <c r="E13" s="10">
        <v>6128000</v>
      </c>
      <c r="F13" s="10">
        <v>5304638.1699999981</v>
      </c>
      <c r="G13" s="10">
        <f t="shared" ref="G13:G42" si="0">F13-E13</f>
        <v>-823361.83000000194</v>
      </c>
      <c r="H13" s="10">
        <f>IF(D13=0,0,F13/D13*100)</f>
        <v>19.851647630737904</v>
      </c>
      <c r="I13" s="10">
        <f>IF(E13=0,0,F13/E13*100)</f>
        <v>86.563938805483005</v>
      </c>
    </row>
    <row r="14" spans="1:11" x14ac:dyDescent="0.2">
      <c r="A14" s="6"/>
      <c r="B14" s="15">
        <v>11000000</v>
      </c>
      <c r="C14" s="15" t="s">
        <v>5</v>
      </c>
      <c r="D14" s="85">
        <v>11660000</v>
      </c>
      <c r="E14" s="85">
        <v>2570000</v>
      </c>
      <c r="F14" s="85">
        <v>1956783.21</v>
      </c>
      <c r="G14" s="85">
        <f>F14-E14</f>
        <v>-613216.79</v>
      </c>
      <c r="H14" s="86">
        <f t="shared" ref="H14:H73" si="1">IF(D14=0,0,F14/D14*100)</f>
        <v>16.782017238421957</v>
      </c>
      <c r="I14" s="86">
        <f t="shared" ref="I14:I73" si="2">IF(E14=0,0,F14/E14*100)</f>
        <v>76.139424513618678</v>
      </c>
    </row>
    <row r="15" spans="1:11" x14ac:dyDescent="0.2">
      <c r="A15" s="6"/>
      <c r="B15" s="6">
        <v>11010000</v>
      </c>
      <c r="C15" s="6" t="s">
        <v>6</v>
      </c>
      <c r="D15" s="7">
        <v>11660000</v>
      </c>
      <c r="E15" s="7">
        <v>2570000</v>
      </c>
      <c r="F15" s="7">
        <v>1956783.21</v>
      </c>
      <c r="G15" s="7">
        <f t="shared" si="0"/>
        <v>-613216.79</v>
      </c>
      <c r="H15" s="10">
        <f t="shared" si="1"/>
        <v>16.782017238421957</v>
      </c>
      <c r="I15" s="10">
        <f t="shared" si="2"/>
        <v>76.139424513618678</v>
      </c>
    </row>
    <row r="16" spans="1:11" x14ac:dyDescent="0.2">
      <c r="A16" s="6"/>
      <c r="B16" s="6">
        <v>11010100</v>
      </c>
      <c r="C16" s="6" t="s">
        <v>7</v>
      </c>
      <c r="D16" s="7">
        <v>6700000</v>
      </c>
      <c r="E16" s="7">
        <v>1500000</v>
      </c>
      <c r="F16" s="7">
        <v>1907200.7600000002</v>
      </c>
      <c r="G16" s="7">
        <f t="shared" si="0"/>
        <v>407200.76000000024</v>
      </c>
      <c r="H16" s="10">
        <f t="shared" si="1"/>
        <v>28.465682985074629</v>
      </c>
      <c r="I16" s="10">
        <f t="shared" si="2"/>
        <v>127.14671733333336</v>
      </c>
    </row>
    <row r="17" spans="1:9" x14ac:dyDescent="0.2">
      <c r="A17" s="6"/>
      <c r="B17" s="6">
        <v>11010200</v>
      </c>
      <c r="C17" s="6" t="s">
        <v>166</v>
      </c>
      <c r="D17" s="7">
        <v>0</v>
      </c>
      <c r="E17" s="7">
        <v>0</v>
      </c>
      <c r="F17" s="7">
        <v>90</v>
      </c>
      <c r="G17" s="7">
        <f t="shared" si="0"/>
        <v>90</v>
      </c>
      <c r="H17" s="10">
        <f t="shared" si="1"/>
        <v>0</v>
      </c>
      <c r="I17" s="10">
        <f t="shared" si="2"/>
        <v>0</v>
      </c>
    </row>
    <row r="18" spans="1:9" x14ac:dyDescent="0.2">
      <c r="A18" s="6"/>
      <c r="B18" s="6">
        <v>11010400</v>
      </c>
      <c r="C18" s="6" t="s">
        <v>8</v>
      </c>
      <c r="D18" s="7">
        <v>3500000</v>
      </c>
      <c r="E18" s="7">
        <v>750000</v>
      </c>
      <c r="F18" s="7">
        <v>29419.129999999997</v>
      </c>
      <c r="G18" s="7">
        <f t="shared" si="0"/>
        <v>-720580.87</v>
      </c>
      <c r="H18" s="10">
        <f t="shared" si="1"/>
        <v>0.84054657142857125</v>
      </c>
      <c r="I18" s="10">
        <f t="shared" si="2"/>
        <v>3.9225506666666665</v>
      </c>
    </row>
    <row r="19" spans="1:9" x14ac:dyDescent="0.2">
      <c r="A19" s="6"/>
      <c r="B19" s="6">
        <v>11010500</v>
      </c>
      <c r="C19" s="6" t="s">
        <v>9</v>
      </c>
      <c r="D19" s="7">
        <v>1460000</v>
      </c>
      <c r="E19" s="7">
        <v>320000</v>
      </c>
      <c r="F19" s="7">
        <v>20073.320000000003</v>
      </c>
      <c r="G19" s="7">
        <f t="shared" si="0"/>
        <v>-299926.68</v>
      </c>
      <c r="H19" s="10">
        <f t="shared" si="1"/>
        <v>1.3748849315068497</v>
      </c>
      <c r="I19" s="10">
        <f t="shared" si="2"/>
        <v>6.2729125000000012</v>
      </c>
    </row>
    <row r="20" spans="1:9" x14ac:dyDescent="0.2">
      <c r="A20" s="6"/>
      <c r="B20" s="15">
        <v>13000000</v>
      </c>
      <c r="C20" s="15" t="s">
        <v>10</v>
      </c>
      <c r="D20" s="85">
        <v>700000</v>
      </c>
      <c r="E20" s="85">
        <v>230000</v>
      </c>
      <c r="F20" s="85">
        <v>167798.65</v>
      </c>
      <c r="G20" s="85">
        <f t="shared" si="0"/>
        <v>-62201.350000000006</v>
      </c>
      <c r="H20" s="86">
        <f t="shared" si="1"/>
        <v>23.971235714285712</v>
      </c>
      <c r="I20" s="86">
        <f t="shared" si="2"/>
        <v>72.955934782608693</v>
      </c>
    </row>
    <row r="21" spans="1:9" x14ac:dyDescent="0.2">
      <c r="A21" s="6"/>
      <c r="B21" s="6">
        <v>13010000</v>
      </c>
      <c r="C21" s="6" t="s">
        <v>11</v>
      </c>
      <c r="D21" s="7">
        <v>700000</v>
      </c>
      <c r="E21" s="7">
        <v>230000</v>
      </c>
      <c r="F21" s="7">
        <v>167541.76999999999</v>
      </c>
      <c r="G21" s="85">
        <f t="shared" si="0"/>
        <v>-62458.23000000001</v>
      </c>
      <c r="H21" s="86">
        <f t="shared" si="1"/>
        <v>23.934538571428572</v>
      </c>
      <c r="I21" s="86">
        <f t="shared" si="2"/>
        <v>72.844247826086956</v>
      </c>
    </row>
    <row r="22" spans="1:9" x14ac:dyDescent="0.2">
      <c r="A22" s="6"/>
      <c r="B22" s="6">
        <v>13010100</v>
      </c>
      <c r="C22" s="6" t="s">
        <v>12</v>
      </c>
      <c r="D22" s="7">
        <v>0</v>
      </c>
      <c r="E22" s="7">
        <v>0</v>
      </c>
      <c r="F22" s="7">
        <v>34560.22</v>
      </c>
      <c r="G22" s="7">
        <f t="shared" si="0"/>
        <v>34560.22</v>
      </c>
      <c r="H22" s="10">
        <f t="shared" si="1"/>
        <v>0</v>
      </c>
      <c r="I22" s="10">
        <f t="shared" si="2"/>
        <v>0</v>
      </c>
    </row>
    <row r="23" spans="1:9" x14ac:dyDescent="0.2">
      <c r="A23" s="6"/>
      <c r="B23" s="6">
        <v>13010200</v>
      </c>
      <c r="C23" s="6" t="s">
        <v>13</v>
      </c>
      <c r="D23" s="7">
        <v>700000</v>
      </c>
      <c r="E23" s="7">
        <v>230000</v>
      </c>
      <c r="F23" s="7">
        <v>132981.54999999999</v>
      </c>
      <c r="G23" s="7">
        <f t="shared" si="0"/>
        <v>-97018.450000000012</v>
      </c>
      <c r="H23" s="10">
        <f t="shared" si="1"/>
        <v>18.997364285714283</v>
      </c>
      <c r="I23" s="10">
        <f t="shared" si="2"/>
        <v>57.8180652173913</v>
      </c>
    </row>
    <row r="24" spans="1:9" x14ac:dyDescent="0.2">
      <c r="A24" s="6"/>
      <c r="B24" s="6">
        <v>13030000</v>
      </c>
      <c r="C24" s="6" t="s">
        <v>14</v>
      </c>
      <c r="D24" s="7">
        <v>0</v>
      </c>
      <c r="E24" s="7">
        <v>0</v>
      </c>
      <c r="F24" s="7">
        <v>256.88</v>
      </c>
      <c r="G24" s="7">
        <f t="shared" si="0"/>
        <v>256.88</v>
      </c>
      <c r="H24" s="10">
        <f t="shared" si="1"/>
        <v>0</v>
      </c>
      <c r="I24" s="10">
        <f t="shared" si="2"/>
        <v>0</v>
      </c>
    </row>
    <row r="25" spans="1:9" x14ac:dyDescent="0.2">
      <c r="A25" s="6"/>
      <c r="B25" s="6">
        <v>13030100</v>
      </c>
      <c r="C25" s="6" t="s">
        <v>15</v>
      </c>
      <c r="D25" s="7">
        <v>0</v>
      </c>
      <c r="E25" s="7">
        <v>0</v>
      </c>
      <c r="F25" s="7">
        <v>256.88</v>
      </c>
      <c r="G25" s="7">
        <f t="shared" si="0"/>
        <v>256.88</v>
      </c>
      <c r="H25" s="10">
        <f t="shared" si="1"/>
        <v>0</v>
      </c>
      <c r="I25" s="10">
        <f t="shared" si="2"/>
        <v>0</v>
      </c>
    </row>
    <row r="26" spans="1:9" x14ac:dyDescent="0.2">
      <c r="A26" s="6"/>
      <c r="B26" s="15">
        <v>14000000</v>
      </c>
      <c r="C26" s="15" t="s">
        <v>16</v>
      </c>
      <c r="D26" s="7">
        <v>2910000</v>
      </c>
      <c r="E26" s="7">
        <v>612000</v>
      </c>
      <c r="F26" s="7">
        <v>477323.46</v>
      </c>
      <c r="G26" s="7">
        <f t="shared" si="0"/>
        <v>-134676.53999999998</v>
      </c>
      <c r="H26" s="10">
        <f t="shared" si="1"/>
        <v>16.402868041237113</v>
      </c>
      <c r="I26" s="10">
        <f t="shared" si="2"/>
        <v>77.994029411764714</v>
      </c>
    </row>
    <row r="27" spans="1:9" x14ac:dyDescent="0.2">
      <c r="A27" s="6"/>
      <c r="B27" s="6">
        <v>14020000</v>
      </c>
      <c r="C27" s="6" t="s">
        <v>17</v>
      </c>
      <c r="D27" s="7">
        <v>410000</v>
      </c>
      <c r="E27" s="7">
        <v>82000</v>
      </c>
      <c r="F27" s="7">
        <v>84148</v>
      </c>
      <c r="G27" s="85">
        <f t="shared" si="0"/>
        <v>2148</v>
      </c>
      <c r="H27" s="86">
        <f t="shared" si="1"/>
        <v>20.52390243902439</v>
      </c>
      <c r="I27" s="86">
        <f t="shared" si="2"/>
        <v>102.61951219512196</v>
      </c>
    </row>
    <row r="28" spans="1:9" x14ac:dyDescent="0.2">
      <c r="A28" s="6"/>
      <c r="B28" s="6">
        <v>14021900</v>
      </c>
      <c r="C28" s="6" t="s">
        <v>18</v>
      </c>
      <c r="D28" s="7">
        <v>410000</v>
      </c>
      <c r="E28" s="7">
        <v>82000</v>
      </c>
      <c r="F28" s="7">
        <v>84148</v>
      </c>
      <c r="G28" s="7">
        <f t="shared" si="0"/>
        <v>2148</v>
      </c>
      <c r="H28" s="10">
        <f t="shared" si="1"/>
        <v>20.52390243902439</v>
      </c>
      <c r="I28" s="10">
        <f t="shared" si="2"/>
        <v>102.61951219512196</v>
      </c>
    </row>
    <row r="29" spans="1:9" x14ac:dyDescent="0.2">
      <c r="A29" s="6"/>
      <c r="B29" s="6">
        <v>14030000</v>
      </c>
      <c r="C29" s="6" t="s">
        <v>19</v>
      </c>
      <c r="D29" s="7">
        <v>1900000</v>
      </c>
      <c r="E29" s="7">
        <v>380000</v>
      </c>
      <c r="F29" s="7">
        <v>283507.46000000002</v>
      </c>
      <c r="G29" s="7">
        <f t="shared" si="0"/>
        <v>-96492.539999999979</v>
      </c>
      <c r="H29" s="10">
        <f t="shared" si="1"/>
        <v>14.921445263157896</v>
      </c>
      <c r="I29" s="10">
        <f t="shared" si="2"/>
        <v>74.607226315789475</v>
      </c>
    </row>
    <row r="30" spans="1:9" x14ac:dyDescent="0.2">
      <c r="A30" s="6"/>
      <c r="B30" s="6">
        <v>14031900</v>
      </c>
      <c r="C30" s="6" t="s">
        <v>18</v>
      </c>
      <c r="D30" s="7">
        <v>1900000</v>
      </c>
      <c r="E30" s="7">
        <v>380000</v>
      </c>
      <c r="F30" s="7">
        <v>283507.46000000002</v>
      </c>
      <c r="G30" s="7">
        <f t="shared" si="0"/>
        <v>-96492.539999999979</v>
      </c>
      <c r="H30" s="10">
        <f t="shared" si="1"/>
        <v>14.921445263157896</v>
      </c>
      <c r="I30" s="10">
        <f t="shared" si="2"/>
        <v>74.607226315789475</v>
      </c>
    </row>
    <row r="31" spans="1:9" x14ac:dyDescent="0.2">
      <c r="A31" s="6"/>
      <c r="B31" s="6">
        <v>14040000</v>
      </c>
      <c r="C31" s="6" t="s">
        <v>20</v>
      </c>
      <c r="D31" s="7">
        <v>600000</v>
      </c>
      <c r="E31" s="7">
        <v>150000</v>
      </c>
      <c r="F31" s="7">
        <v>109668</v>
      </c>
      <c r="G31" s="7">
        <f t="shared" si="0"/>
        <v>-40332</v>
      </c>
      <c r="H31" s="10">
        <f t="shared" si="1"/>
        <v>18.277999999999999</v>
      </c>
      <c r="I31" s="10">
        <f t="shared" si="2"/>
        <v>73.111999999999995</v>
      </c>
    </row>
    <row r="32" spans="1:9" x14ac:dyDescent="0.2">
      <c r="A32" s="6"/>
      <c r="B32" s="15">
        <v>18000000</v>
      </c>
      <c r="C32" s="15" t="s">
        <v>21</v>
      </c>
      <c r="D32" s="85">
        <v>11451400</v>
      </c>
      <c r="E32" s="85">
        <v>2716000</v>
      </c>
      <c r="F32" s="85">
        <v>2702732.8499999996</v>
      </c>
      <c r="G32" s="85">
        <f t="shared" si="0"/>
        <v>-13267.150000000373</v>
      </c>
      <c r="H32" s="86">
        <f t="shared" si="1"/>
        <v>23.601767906107547</v>
      </c>
      <c r="I32" s="86">
        <f t="shared" si="2"/>
        <v>99.511518777614128</v>
      </c>
    </row>
    <row r="33" spans="1:11" x14ac:dyDescent="0.2">
      <c r="A33" s="6"/>
      <c r="B33" s="6">
        <v>18010000</v>
      </c>
      <c r="C33" s="6" t="s">
        <v>22</v>
      </c>
      <c r="D33" s="7">
        <v>8201400</v>
      </c>
      <c r="E33" s="7">
        <v>1913000</v>
      </c>
      <c r="F33" s="7">
        <v>1747175.5999999994</v>
      </c>
      <c r="G33" s="85">
        <f t="shared" si="0"/>
        <v>-165824.40000000061</v>
      </c>
      <c r="H33" s="86">
        <f t="shared" si="1"/>
        <v>21.30338234935498</v>
      </c>
      <c r="I33" s="86">
        <f t="shared" si="2"/>
        <v>91.331709357030803</v>
      </c>
    </row>
    <row r="34" spans="1:11" x14ac:dyDescent="0.2">
      <c r="A34" s="6"/>
      <c r="B34" s="6">
        <v>18010100</v>
      </c>
      <c r="C34" s="6" t="s">
        <v>23</v>
      </c>
      <c r="D34" s="7">
        <v>10000</v>
      </c>
      <c r="E34" s="7">
        <v>3000</v>
      </c>
      <c r="F34" s="7">
        <v>278.64999999999964</v>
      </c>
      <c r="G34" s="7">
        <f t="shared" si="0"/>
        <v>-2721.3500000000004</v>
      </c>
      <c r="H34" s="10">
        <f t="shared" si="1"/>
        <v>2.7864999999999962</v>
      </c>
      <c r="I34" s="10">
        <f t="shared" si="2"/>
        <v>9.2883333333333198</v>
      </c>
    </row>
    <row r="35" spans="1:11" x14ac:dyDescent="0.2">
      <c r="A35" s="6"/>
      <c r="B35" s="6">
        <v>18010200</v>
      </c>
      <c r="C35" s="6" t="s">
        <v>24</v>
      </c>
      <c r="D35" s="7">
        <v>150000</v>
      </c>
      <c r="E35" s="7">
        <v>30000</v>
      </c>
      <c r="F35" s="7">
        <v>0</v>
      </c>
      <c r="G35" s="7">
        <f t="shared" si="0"/>
        <v>-30000</v>
      </c>
      <c r="H35" s="10">
        <f t="shared" si="1"/>
        <v>0</v>
      </c>
      <c r="I35" s="10">
        <f t="shared" si="2"/>
        <v>0</v>
      </c>
    </row>
    <row r="36" spans="1:11" x14ac:dyDescent="0.2">
      <c r="A36" s="6"/>
      <c r="B36" s="6">
        <v>18010300</v>
      </c>
      <c r="C36" s="6" t="s">
        <v>25</v>
      </c>
      <c r="D36" s="7">
        <v>450000</v>
      </c>
      <c r="E36" s="7">
        <v>0</v>
      </c>
      <c r="F36" s="7">
        <v>504.38</v>
      </c>
      <c r="G36" s="7">
        <f t="shared" si="0"/>
        <v>504.38</v>
      </c>
      <c r="H36" s="10">
        <f t="shared" si="1"/>
        <v>0.11208444444444446</v>
      </c>
      <c r="I36" s="10">
        <f t="shared" si="2"/>
        <v>0</v>
      </c>
    </row>
    <row r="37" spans="1:11" x14ac:dyDescent="0.2">
      <c r="A37" s="6"/>
      <c r="B37" s="6">
        <v>18010400</v>
      </c>
      <c r="C37" s="6" t="s">
        <v>26</v>
      </c>
      <c r="D37" s="7">
        <v>90000</v>
      </c>
      <c r="E37" s="7">
        <v>30000</v>
      </c>
      <c r="F37" s="7">
        <v>32176.67</v>
      </c>
      <c r="G37" s="7">
        <f t="shared" si="0"/>
        <v>2176.6699999999983</v>
      </c>
      <c r="H37" s="10">
        <f t="shared" si="1"/>
        <v>35.751855555555558</v>
      </c>
      <c r="I37" s="10">
        <f t="shared" si="2"/>
        <v>107.25556666666667</v>
      </c>
    </row>
    <row r="38" spans="1:11" x14ac:dyDescent="0.2">
      <c r="A38" s="6"/>
      <c r="B38" s="6">
        <v>18010500</v>
      </c>
      <c r="C38" s="6" t="s">
        <v>27</v>
      </c>
      <c r="D38" s="7">
        <v>2000000</v>
      </c>
      <c r="E38" s="7">
        <v>495000</v>
      </c>
      <c r="F38" s="7">
        <v>105752.36</v>
      </c>
      <c r="G38" s="7">
        <f t="shared" si="0"/>
        <v>-389247.64</v>
      </c>
      <c r="H38" s="10">
        <f t="shared" si="1"/>
        <v>5.2876180000000002</v>
      </c>
      <c r="I38" s="10">
        <f t="shared" si="2"/>
        <v>21.364113131313132</v>
      </c>
    </row>
    <row r="39" spans="1:11" x14ac:dyDescent="0.2">
      <c r="A39" s="6"/>
      <c r="B39" s="6">
        <v>18010600</v>
      </c>
      <c r="C39" s="6" t="s">
        <v>28</v>
      </c>
      <c r="D39" s="7">
        <v>3000000</v>
      </c>
      <c r="E39" s="7">
        <v>750000</v>
      </c>
      <c r="F39" s="7">
        <v>1555375.2199999995</v>
      </c>
      <c r="G39" s="7">
        <f t="shared" si="0"/>
        <v>805375.21999999951</v>
      </c>
      <c r="H39" s="10">
        <f t="shared" si="1"/>
        <v>51.845840666666653</v>
      </c>
      <c r="I39" s="10">
        <f t="shared" si="2"/>
        <v>207.38336266666661</v>
      </c>
    </row>
    <row r="40" spans="1:11" x14ac:dyDescent="0.2">
      <c r="A40" s="6"/>
      <c r="B40" s="6">
        <v>18010700</v>
      </c>
      <c r="C40" s="6" t="s">
        <v>29</v>
      </c>
      <c r="D40" s="7">
        <v>800000</v>
      </c>
      <c r="E40" s="7">
        <v>180000</v>
      </c>
      <c r="F40" s="7">
        <v>5755.93</v>
      </c>
      <c r="G40" s="7">
        <f t="shared" si="0"/>
        <v>-174244.07</v>
      </c>
      <c r="H40" s="10">
        <f t="shared" si="1"/>
        <v>0.71949125000000003</v>
      </c>
      <c r="I40" s="10">
        <f t="shared" si="2"/>
        <v>3.1977388888888889</v>
      </c>
    </row>
    <row r="41" spans="1:11" x14ac:dyDescent="0.2">
      <c r="A41" s="6"/>
      <c r="B41" s="6">
        <v>18010900</v>
      </c>
      <c r="C41" s="6" t="s">
        <v>30</v>
      </c>
      <c r="D41" s="7">
        <v>1701400</v>
      </c>
      <c r="E41" s="7">
        <v>425000</v>
      </c>
      <c r="F41" s="7">
        <v>41082.39</v>
      </c>
      <c r="G41" s="7">
        <f t="shared" si="0"/>
        <v>-383917.61</v>
      </c>
      <c r="H41" s="10">
        <f t="shared" si="1"/>
        <v>2.4146226636887267</v>
      </c>
      <c r="I41" s="10">
        <f t="shared" si="2"/>
        <v>9.6664447058823537</v>
      </c>
    </row>
    <row r="42" spans="1:11" x14ac:dyDescent="0.2">
      <c r="A42" s="6"/>
      <c r="B42" s="6">
        <v>18011100</v>
      </c>
      <c r="C42" s="6" t="s">
        <v>31</v>
      </c>
      <c r="D42" s="7">
        <v>0</v>
      </c>
      <c r="E42" s="7">
        <v>0</v>
      </c>
      <c r="F42" s="7">
        <v>6250</v>
      </c>
      <c r="G42" s="7">
        <f t="shared" si="0"/>
        <v>6250</v>
      </c>
      <c r="H42" s="10">
        <f t="shared" si="1"/>
        <v>0</v>
      </c>
      <c r="I42" s="10">
        <f t="shared" si="2"/>
        <v>0</v>
      </c>
    </row>
    <row r="43" spans="1:11" x14ac:dyDescent="0.2">
      <c r="A43" s="6"/>
      <c r="B43" s="6">
        <v>18050000</v>
      </c>
      <c r="C43" s="6" t="s">
        <v>32</v>
      </c>
      <c r="D43" s="7">
        <v>3250000</v>
      </c>
      <c r="E43" s="7">
        <v>803000</v>
      </c>
      <c r="F43" s="7">
        <v>955557.25</v>
      </c>
      <c r="G43" s="7">
        <f t="shared" ref="G43:G84" si="3">F43-E43</f>
        <v>152557.25</v>
      </c>
      <c r="H43" s="10">
        <f t="shared" si="1"/>
        <v>29.401761538461539</v>
      </c>
      <c r="I43" s="10">
        <f t="shared" si="2"/>
        <v>118.99841220423413</v>
      </c>
    </row>
    <row r="44" spans="1:11" x14ac:dyDescent="0.2">
      <c r="A44" s="6"/>
      <c r="B44" s="6">
        <v>18050300</v>
      </c>
      <c r="C44" s="6" t="s">
        <v>33</v>
      </c>
      <c r="D44" s="7">
        <v>50000</v>
      </c>
      <c r="E44" s="7">
        <v>8000</v>
      </c>
      <c r="F44" s="7">
        <v>4187.05</v>
      </c>
      <c r="G44" s="7">
        <f t="shared" si="3"/>
        <v>-3812.95</v>
      </c>
      <c r="H44" s="10">
        <f t="shared" si="1"/>
        <v>8.3741000000000003</v>
      </c>
      <c r="I44" s="10">
        <f t="shared" si="2"/>
        <v>52.338125000000005</v>
      </c>
    </row>
    <row r="45" spans="1:11" x14ac:dyDescent="0.2">
      <c r="A45" s="6"/>
      <c r="B45" s="6">
        <v>18050400</v>
      </c>
      <c r="C45" s="6" t="s">
        <v>34</v>
      </c>
      <c r="D45" s="7">
        <v>1800000</v>
      </c>
      <c r="E45" s="7">
        <v>450000</v>
      </c>
      <c r="F45" s="7">
        <v>618478.66</v>
      </c>
      <c r="G45" s="7">
        <f t="shared" si="3"/>
        <v>168478.66000000003</v>
      </c>
      <c r="H45" s="10">
        <f t="shared" si="1"/>
        <v>34.359925555555563</v>
      </c>
      <c r="I45" s="10">
        <f t="shared" si="2"/>
        <v>137.43970222222225</v>
      </c>
    </row>
    <row r="46" spans="1:11" x14ac:dyDescent="0.2">
      <c r="A46" s="6"/>
      <c r="B46" s="6">
        <v>18050500</v>
      </c>
      <c r="C46" s="6" t="s">
        <v>35</v>
      </c>
      <c r="D46" s="7">
        <v>1400000</v>
      </c>
      <c r="E46" s="7">
        <v>345000</v>
      </c>
      <c r="F46" s="7">
        <v>332891.53999999998</v>
      </c>
      <c r="G46" s="7">
        <f t="shared" si="3"/>
        <v>-12108.460000000021</v>
      </c>
      <c r="H46" s="10">
        <f t="shared" si="1"/>
        <v>23.777967142857143</v>
      </c>
      <c r="I46" s="10">
        <f t="shared" si="2"/>
        <v>96.49030144927535</v>
      </c>
    </row>
    <row r="47" spans="1:11" x14ac:dyDescent="0.2">
      <c r="A47" s="6"/>
      <c r="B47" s="9">
        <v>20000000</v>
      </c>
      <c r="C47" s="9" t="s">
        <v>36</v>
      </c>
      <c r="D47" s="10">
        <v>605000</v>
      </c>
      <c r="E47" s="10">
        <v>150000</v>
      </c>
      <c r="F47" s="10">
        <v>12986.71</v>
      </c>
      <c r="G47" s="10">
        <f t="shared" si="3"/>
        <v>-137013.29</v>
      </c>
      <c r="H47" s="10">
        <f t="shared" si="1"/>
        <v>2.1465636363636365</v>
      </c>
      <c r="I47" s="10">
        <f t="shared" si="2"/>
        <v>8.6578066666666658</v>
      </c>
      <c r="K47" s="29"/>
    </row>
    <row r="48" spans="1:11" x14ac:dyDescent="0.2">
      <c r="A48" s="6"/>
      <c r="B48" s="15">
        <v>21000000</v>
      </c>
      <c r="C48" s="15" t="s">
        <v>37</v>
      </c>
      <c r="D48" s="85">
        <v>5000</v>
      </c>
      <c r="E48" s="85">
        <v>0</v>
      </c>
      <c r="F48" s="85">
        <v>10540</v>
      </c>
      <c r="G48" s="85">
        <f t="shared" si="3"/>
        <v>10540</v>
      </c>
      <c r="H48" s="86">
        <f t="shared" si="1"/>
        <v>210.8</v>
      </c>
      <c r="I48" s="86">
        <f t="shared" si="2"/>
        <v>0</v>
      </c>
    </row>
    <row r="49" spans="1:9" x14ac:dyDescent="0.2">
      <c r="A49" s="6"/>
      <c r="B49" s="6">
        <v>21080000</v>
      </c>
      <c r="C49" s="6" t="s">
        <v>38</v>
      </c>
      <c r="D49" s="7">
        <v>5000</v>
      </c>
      <c r="E49" s="7">
        <v>0</v>
      </c>
      <c r="F49" s="7">
        <v>10540</v>
      </c>
      <c r="G49" s="7">
        <f t="shared" si="3"/>
        <v>10540</v>
      </c>
      <c r="H49" s="10">
        <f t="shared" si="1"/>
        <v>210.8</v>
      </c>
      <c r="I49" s="10">
        <f t="shared" si="2"/>
        <v>0</v>
      </c>
    </row>
    <row r="50" spans="1:9" x14ac:dyDescent="0.2">
      <c r="A50" s="6"/>
      <c r="B50" s="6">
        <v>21081100</v>
      </c>
      <c r="C50" s="6" t="s">
        <v>39</v>
      </c>
      <c r="D50" s="7">
        <v>5000</v>
      </c>
      <c r="E50" s="7">
        <v>0</v>
      </c>
      <c r="F50" s="7">
        <v>10540</v>
      </c>
      <c r="G50" s="7">
        <f t="shared" si="3"/>
        <v>10540</v>
      </c>
      <c r="H50" s="10">
        <f t="shared" si="1"/>
        <v>210.8</v>
      </c>
      <c r="I50" s="10">
        <f t="shared" si="2"/>
        <v>0</v>
      </c>
    </row>
    <row r="51" spans="1:9" x14ac:dyDescent="0.2">
      <c r="A51" s="6"/>
      <c r="B51" s="15">
        <v>22000000</v>
      </c>
      <c r="C51" s="15" t="s">
        <v>40</v>
      </c>
      <c r="D51" s="85">
        <v>600000</v>
      </c>
      <c r="E51" s="85">
        <v>150000</v>
      </c>
      <c r="F51" s="85">
        <v>2446.7099999999996</v>
      </c>
      <c r="G51" s="85">
        <f t="shared" si="3"/>
        <v>-147553.29</v>
      </c>
      <c r="H51" s="86">
        <f t="shared" si="1"/>
        <v>0.4077849999999999</v>
      </c>
      <c r="I51" s="86">
        <f t="shared" si="2"/>
        <v>1.6311399999999996</v>
      </c>
    </row>
    <row r="52" spans="1:9" x14ac:dyDescent="0.2">
      <c r="A52" s="6"/>
      <c r="B52" s="6">
        <v>22010000</v>
      </c>
      <c r="C52" s="6" t="s">
        <v>41</v>
      </c>
      <c r="D52" s="7">
        <v>600000</v>
      </c>
      <c r="E52" s="7">
        <v>150000</v>
      </c>
      <c r="F52" s="7">
        <v>2428.4799999999996</v>
      </c>
      <c r="G52" s="7">
        <f t="shared" si="3"/>
        <v>-147571.51999999999</v>
      </c>
      <c r="H52" s="10">
        <f t="shared" si="1"/>
        <v>0.40474666666666659</v>
      </c>
      <c r="I52" s="10">
        <f t="shared" si="2"/>
        <v>1.6189866666666664</v>
      </c>
    </row>
    <row r="53" spans="1:9" x14ac:dyDescent="0.2">
      <c r="A53" s="6"/>
      <c r="B53" s="6">
        <v>22012500</v>
      </c>
      <c r="C53" s="6" t="s">
        <v>42</v>
      </c>
      <c r="D53" s="7">
        <v>600000</v>
      </c>
      <c r="E53" s="7">
        <v>150000</v>
      </c>
      <c r="F53" s="7">
        <v>2428.4799999999996</v>
      </c>
      <c r="G53" s="7">
        <f t="shared" si="3"/>
        <v>-147571.51999999999</v>
      </c>
      <c r="H53" s="10">
        <f t="shared" si="1"/>
        <v>0.40474666666666659</v>
      </c>
      <c r="I53" s="10">
        <f t="shared" si="2"/>
        <v>1.6189866666666664</v>
      </c>
    </row>
    <row r="54" spans="1:9" x14ac:dyDescent="0.2">
      <c r="A54" s="6"/>
      <c r="B54" s="6">
        <v>22090000</v>
      </c>
      <c r="C54" s="6" t="s">
        <v>43</v>
      </c>
      <c r="D54" s="7">
        <v>0</v>
      </c>
      <c r="E54" s="7">
        <v>0</v>
      </c>
      <c r="F54" s="7">
        <v>18.23</v>
      </c>
      <c r="G54" s="7">
        <f t="shared" si="3"/>
        <v>18.23</v>
      </c>
      <c r="H54" s="10">
        <f t="shared" si="1"/>
        <v>0</v>
      </c>
      <c r="I54" s="10">
        <f t="shared" si="2"/>
        <v>0</v>
      </c>
    </row>
    <row r="55" spans="1:9" x14ac:dyDescent="0.2">
      <c r="A55" s="6"/>
      <c r="B55" s="6">
        <v>22090100</v>
      </c>
      <c r="C55" s="6" t="s">
        <v>44</v>
      </c>
      <c r="D55" s="7">
        <v>0</v>
      </c>
      <c r="E55" s="7">
        <v>0</v>
      </c>
      <c r="F55" s="7">
        <v>18.23</v>
      </c>
      <c r="G55" s="7">
        <f t="shared" si="3"/>
        <v>18.23</v>
      </c>
      <c r="H55" s="10">
        <f t="shared" si="1"/>
        <v>0</v>
      </c>
      <c r="I55" s="10">
        <f t="shared" si="2"/>
        <v>0</v>
      </c>
    </row>
    <row r="56" spans="1:9" x14ac:dyDescent="0.2">
      <c r="A56" s="6"/>
      <c r="B56" s="9">
        <v>40000000</v>
      </c>
      <c r="C56" s="9" t="s">
        <v>45</v>
      </c>
      <c r="D56" s="10">
        <v>29484100</v>
      </c>
      <c r="E56" s="10">
        <v>6696996</v>
      </c>
      <c r="F56" s="10">
        <v>6696996</v>
      </c>
      <c r="G56" s="10">
        <f t="shared" si="3"/>
        <v>0</v>
      </c>
      <c r="H56" s="10">
        <f t="shared" si="1"/>
        <v>22.713923775865634</v>
      </c>
      <c r="I56" s="10">
        <f t="shared" si="2"/>
        <v>100</v>
      </c>
    </row>
    <row r="57" spans="1:9" x14ac:dyDescent="0.2">
      <c r="A57" s="6"/>
      <c r="B57" s="6">
        <v>41000000</v>
      </c>
      <c r="C57" s="6" t="s">
        <v>46</v>
      </c>
      <c r="D57" s="7">
        <v>29484100</v>
      </c>
      <c r="E57" s="7">
        <v>6696996</v>
      </c>
      <c r="F57" s="7">
        <v>6696996</v>
      </c>
      <c r="G57" s="85">
        <f t="shared" si="3"/>
        <v>0</v>
      </c>
      <c r="H57" s="86">
        <f t="shared" si="1"/>
        <v>22.713923775865634</v>
      </c>
      <c r="I57" s="86">
        <f t="shared" si="2"/>
        <v>100</v>
      </c>
    </row>
    <row r="58" spans="1:9" x14ac:dyDescent="0.2">
      <c r="A58" s="6"/>
      <c r="B58" s="6">
        <v>41020000</v>
      </c>
      <c r="C58" s="6" t="s">
        <v>47</v>
      </c>
      <c r="D58" s="7">
        <v>10932400</v>
      </c>
      <c r="E58" s="7">
        <v>2733000</v>
      </c>
      <c r="F58" s="7">
        <v>2733000</v>
      </c>
      <c r="G58" s="7">
        <f t="shared" si="3"/>
        <v>0</v>
      </c>
      <c r="H58" s="10">
        <f t="shared" si="1"/>
        <v>24.999085287768469</v>
      </c>
      <c r="I58" s="10">
        <f t="shared" si="2"/>
        <v>100</v>
      </c>
    </row>
    <row r="59" spans="1:9" x14ac:dyDescent="0.2">
      <c r="A59" s="6"/>
      <c r="B59" s="6">
        <v>41020100</v>
      </c>
      <c r="C59" s="6" t="s">
        <v>48</v>
      </c>
      <c r="D59" s="7">
        <v>10932400</v>
      </c>
      <c r="E59" s="7">
        <v>2733000</v>
      </c>
      <c r="F59" s="7">
        <v>2733000</v>
      </c>
      <c r="G59" s="7">
        <f t="shared" si="3"/>
        <v>0</v>
      </c>
      <c r="H59" s="10">
        <f t="shared" si="1"/>
        <v>24.999085287768469</v>
      </c>
      <c r="I59" s="10">
        <f t="shared" si="2"/>
        <v>100</v>
      </c>
    </row>
    <row r="60" spans="1:9" x14ac:dyDescent="0.2">
      <c r="A60" s="6"/>
      <c r="B60" s="6">
        <v>41030000</v>
      </c>
      <c r="C60" s="6" t="s">
        <v>49</v>
      </c>
      <c r="D60" s="7">
        <v>18335100</v>
      </c>
      <c r="E60" s="7">
        <v>3872300</v>
      </c>
      <c r="F60" s="7">
        <v>3872300</v>
      </c>
      <c r="G60" s="7">
        <f t="shared" si="3"/>
        <v>0</v>
      </c>
      <c r="H60" s="10">
        <f t="shared" si="1"/>
        <v>21.119601202065983</v>
      </c>
      <c r="I60" s="10">
        <f t="shared" si="2"/>
        <v>100</v>
      </c>
    </row>
    <row r="61" spans="1:9" x14ac:dyDescent="0.2">
      <c r="A61" s="6"/>
      <c r="B61" s="6">
        <v>41033900</v>
      </c>
      <c r="C61" s="6" t="s">
        <v>50</v>
      </c>
      <c r="D61" s="7">
        <v>18335100</v>
      </c>
      <c r="E61" s="7">
        <v>3872300</v>
      </c>
      <c r="F61" s="7">
        <v>3872300</v>
      </c>
      <c r="G61" s="7">
        <f t="shared" si="3"/>
        <v>0</v>
      </c>
      <c r="H61" s="10">
        <f t="shared" si="1"/>
        <v>21.119601202065983</v>
      </c>
      <c r="I61" s="10">
        <f t="shared" si="2"/>
        <v>100</v>
      </c>
    </row>
    <row r="62" spans="1:9" x14ac:dyDescent="0.2">
      <c r="A62" s="6"/>
      <c r="B62" s="6">
        <v>41050000</v>
      </c>
      <c r="C62" s="6" t="s">
        <v>51</v>
      </c>
      <c r="D62" s="7">
        <v>216600</v>
      </c>
      <c r="E62" s="7">
        <v>91696</v>
      </c>
      <c r="F62" s="7">
        <v>91696</v>
      </c>
      <c r="G62" s="7">
        <f t="shared" si="3"/>
        <v>0</v>
      </c>
      <c r="H62" s="10">
        <f t="shared" si="1"/>
        <v>42.334256694367497</v>
      </c>
      <c r="I62" s="10">
        <f t="shared" si="2"/>
        <v>100</v>
      </c>
    </row>
    <row r="63" spans="1:9" x14ac:dyDescent="0.2">
      <c r="A63" s="6"/>
      <c r="B63" s="6">
        <v>41051200</v>
      </c>
      <c r="C63" s="6" t="s">
        <v>52</v>
      </c>
      <c r="D63" s="7">
        <v>30900</v>
      </c>
      <c r="E63" s="7">
        <v>4596</v>
      </c>
      <c r="F63" s="7">
        <v>4596</v>
      </c>
      <c r="G63" s="7">
        <f t="shared" si="3"/>
        <v>0</v>
      </c>
      <c r="H63" s="10">
        <f t="shared" si="1"/>
        <v>14.873786407766989</v>
      </c>
      <c r="I63" s="10">
        <f t="shared" si="2"/>
        <v>100</v>
      </c>
    </row>
    <row r="64" spans="1:9" x14ac:dyDescent="0.2">
      <c r="A64" s="6"/>
      <c r="B64" s="6">
        <v>41053900</v>
      </c>
      <c r="C64" s="6" t="s">
        <v>53</v>
      </c>
      <c r="D64" s="7">
        <v>12600</v>
      </c>
      <c r="E64" s="7">
        <v>3300</v>
      </c>
      <c r="F64" s="7">
        <v>3300</v>
      </c>
      <c r="G64" s="7">
        <f t="shared" si="3"/>
        <v>0</v>
      </c>
      <c r="H64" s="10">
        <f t="shared" si="1"/>
        <v>26.190476190476193</v>
      </c>
      <c r="I64" s="10">
        <f t="shared" si="2"/>
        <v>100</v>
      </c>
    </row>
    <row r="65" spans="1:13" x14ac:dyDescent="0.2">
      <c r="A65" s="6"/>
      <c r="B65" s="6">
        <v>41055000</v>
      </c>
      <c r="C65" s="6" t="s">
        <v>54</v>
      </c>
      <c r="D65" s="7">
        <v>173100</v>
      </c>
      <c r="E65" s="7">
        <v>83800</v>
      </c>
      <c r="F65" s="7">
        <v>83800</v>
      </c>
      <c r="G65" s="7">
        <f t="shared" si="3"/>
        <v>0</v>
      </c>
      <c r="H65" s="10">
        <f t="shared" si="1"/>
        <v>48.411322934719813</v>
      </c>
      <c r="I65" s="10">
        <f t="shared" si="2"/>
        <v>100</v>
      </c>
      <c r="K65" s="29"/>
      <c r="L65" s="29"/>
    </row>
    <row r="66" spans="1:13" x14ac:dyDescent="0.2">
      <c r="A66" s="93" t="s">
        <v>55</v>
      </c>
      <c r="B66" s="94"/>
      <c r="C66" s="94"/>
      <c r="D66" s="24">
        <f>SUM(D13+D47)</f>
        <v>27326400</v>
      </c>
      <c r="E66" s="24">
        <f>SUM(E13+E47)</f>
        <v>6278000</v>
      </c>
      <c r="F66" s="24">
        <f>SUM(F13+F47)</f>
        <v>5317624.879999998</v>
      </c>
      <c r="G66" s="24">
        <f t="shared" si="3"/>
        <v>-960375.12000000197</v>
      </c>
      <c r="H66" s="24">
        <f t="shared" si="1"/>
        <v>19.459661279934416</v>
      </c>
      <c r="I66" s="24">
        <f t="shared" si="2"/>
        <v>84.702530742274575</v>
      </c>
      <c r="K66" s="29"/>
    </row>
    <row r="67" spans="1:13" x14ac:dyDescent="0.2">
      <c r="A67" s="93" t="s">
        <v>83</v>
      </c>
      <c r="B67" s="94"/>
      <c r="C67" s="94"/>
      <c r="D67" s="24">
        <f>SUM(D66+D56)</f>
        <v>56810500</v>
      </c>
      <c r="E67" s="24">
        <f>SUM(E66+E56)</f>
        <v>12974996</v>
      </c>
      <c r="F67" s="24">
        <f>SUM(F13+F47+F56)</f>
        <v>12014620.879999999</v>
      </c>
      <c r="G67" s="24">
        <f t="shared" si="3"/>
        <v>-960375.12000000104</v>
      </c>
      <c r="H67" s="24">
        <f t="shared" si="1"/>
        <v>21.148592038443596</v>
      </c>
      <c r="I67" s="24">
        <f t="shared" si="2"/>
        <v>92.598262689252465</v>
      </c>
    </row>
    <row r="68" spans="1:13" ht="18.75" customHeight="1" x14ac:dyDescent="0.2">
      <c r="B68" s="25"/>
      <c r="C68" s="26" t="s">
        <v>80</v>
      </c>
      <c r="D68" s="27"/>
      <c r="E68" s="28"/>
      <c r="F68" s="28"/>
      <c r="G68" s="23"/>
      <c r="H68" s="23"/>
      <c r="I68" s="23"/>
    </row>
    <row r="69" spans="1:13" x14ac:dyDescent="0.2">
      <c r="B69" s="9">
        <v>10000000</v>
      </c>
      <c r="C69" s="9" t="s">
        <v>4</v>
      </c>
      <c r="D69" s="10">
        <v>0</v>
      </c>
      <c r="E69" s="10">
        <v>0</v>
      </c>
      <c r="F69" s="10">
        <v>6000.72</v>
      </c>
      <c r="G69" s="18">
        <f t="shared" si="3"/>
        <v>6000.72</v>
      </c>
      <c r="H69" s="18">
        <f t="shared" si="1"/>
        <v>0</v>
      </c>
      <c r="I69" s="18">
        <f t="shared" si="2"/>
        <v>0</v>
      </c>
    </row>
    <row r="70" spans="1:13" x14ac:dyDescent="0.2">
      <c r="B70" s="15">
        <v>19000000</v>
      </c>
      <c r="C70" s="15" t="s">
        <v>69</v>
      </c>
      <c r="D70" s="85">
        <v>0</v>
      </c>
      <c r="E70" s="85">
        <v>0</v>
      </c>
      <c r="F70" s="85">
        <v>6000.72</v>
      </c>
      <c r="G70" s="87">
        <f t="shared" si="3"/>
        <v>6000.72</v>
      </c>
      <c r="H70" s="87">
        <f t="shared" si="1"/>
        <v>0</v>
      </c>
      <c r="I70" s="87">
        <f t="shared" si="2"/>
        <v>0</v>
      </c>
    </row>
    <row r="71" spans="1:13" x14ac:dyDescent="0.2">
      <c r="B71" s="6">
        <v>19010000</v>
      </c>
      <c r="C71" s="6" t="s">
        <v>70</v>
      </c>
      <c r="D71" s="7">
        <v>0</v>
      </c>
      <c r="E71" s="7">
        <v>0</v>
      </c>
      <c r="F71" s="7">
        <v>6000.72</v>
      </c>
      <c r="G71" s="18">
        <f t="shared" si="3"/>
        <v>6000.72</v>
      </c>
      <c r="H71" s="18">
        <f t="shared" si="1"/>
        <v>0</v>
      </c>
      <c r="I71" s="18">
        <f t="shared" si="2"/>
        <v>0</v>
      </c>
    </row>
    <row r="72" spans="1:13" x14ac:dyDescent="0.2">
      <c r="B72" s="6">
        <v>19010100</v>
      </c>
      <c r="C72" s="6" t="s">
        <v>71</v>
      </c>
      <c r="D72" s="7">
        <v>0</v>
      </c>
      <c r="E72" s="7">
        <v>0</v>
      </c>
      <c r="F72" s="7">
        <v>5809.47</v>
      </c>
      <c r="G72" s="18">
        <f t="shared" si="3"/>
        <v>5809.47</v>
      </c>
      <c r="H72" s="18">
        <f t="shared" si="1"/>
        <v>0</v>
      </c>
      <c r="I72" s="18">
        <f t="shared" si="2"/>
        <v>0</v>
      </c>
    </row>
    <row r="73" spans="1:13" x14ac:dyDescent="0.2">
      <c r="B73" s="6">
        <v>19010300</v>
      </c>
      <c r="C73" s="6" t="s">
        <v>72</v>
      </c>
      <c r="D73" s="10">
        <v>0</v>
      </c>
      <c r="E73" s="10">
        <v>0</v>
      </c>
      <c r="F73" s="10">
        <v>191.25</v>
      </c>
      <c r="G73" s="18">
        <f t="shared" si="3"/>
        <v>191.25</v>
      </c>
      <c r="H73" s="18">
        <f t="shared" si="1"/>
        <v>0</v>
      </c>
      <c r="I73" s="18">
        <f t="shared" si="2"/>
        <v>0</v>
      </c>
    </row>
    <row r="74" spans="1:13" x14ac:dyDescent="0.2">
      <c r="B74" s="9">
        <v>20000000</v>
      </c>
      <c r="C74" s="9" t="s">
        <v>36</v>
      </c>
      <c r="D74" s="10">
        <v>702940</v>
      </c>
      <c r="E74" s="10">
        <v>175735</v>
      </c>
      <c r="F74" s="10">
        <v>67787.679999999993</v>
      </c>
      <c r="G74" s="18">
        <f t="shared" si="3"/>
        <v>-107947.32</v>
      </c>
      <c r="H74" s="18">
        <f t="shared" ref="H74:H85" si="4">IF(D74=0,0,F74/D74*100)</f>
        <v>9.6434517882038282</v>
      </c>
      <c r="I74" s="18">
        <f t="shared" ref="I74:I85" si="5">IF(E74=0,0,F74/E74*100)</f>
        <v>38.573807152815313</v>
      </c>
      <c r="K74" s="29"/>
      <c r="L74" s="29"/>
      <c r="M74" s="29"/>
    </row>
    <row r="75" spans="1:13" x14ac:dyDescent="0.2">
      <c r="B75" s="15">
        <v>24000000</v>
      </c>
      <c r="C75" s="15" t="s">
        <v>73</v>
      </c>
      <c r="D75" s="85">
        <v>0</v>
      </c>
      <c r="E75" s="85">
        <v>0</v>
      </c>
      <c r="F75" s="85">
        <v>227.28</v>
      </c>
      <c r="G75" s="87">
        <f t="shared" si="3"/>
        <v>227.28</v>
      </c>
      <c r="H75" s="87">
        <f t="shared" si="4"/>
        <v>0</v>
      </c>
      <c r="I75" s="87">
        <f t="shared" si="5"/>
        <v>0</v>
      </c>
    </row>
    <row r="76" spans="1:13" x14ac:dyDescent="0.2">
      <c r="B76" s="6">
        <v>24060000</v>
      </c>
      <c r="C76" s="6" t="s">
        <v>38</v>
      </c>
      <c r="D76" s="7">
        <v>0</v>
      </c>
      <c r="E76" s="7">
        <v>0</v>
      </c>
      <c r="F76" s="7">
        <v>227.28</v>
      </c>
      <c r="G76" s="18">
        <f t="shared" si="3"/>
        <v>227.28</v>
      </c>
      <c r="H76" s="18">
        <f t="shared" si="4"/>
        <v>0</v>
      </c>
      <c r="I76" s="18">
        <f t="shared" si="5"/>
        <v>0</v>
      </c>
    </row>
    <row r="77" spans="1:13" x14ac:dyDescent="0.2">
      <c r="B77" s="6">
        <v>24062100</v>
      </c>
      <c r="C77" s="6" t="s">
        <v>74</v>
      </c>
      <c r="D77" s="7">
        <v>0</v>
      </c>
      <c r="E77" s="7">
        <v>0</v>
      </c>
      <c r="F77" s="7">
        <v>227.28</v>
      </c>
      <c r="G77" s="18">
        <f t="shared" si="3"/>
        <v>227.28</v>
      </c>
      <c r="H77" s="18">
        <f t="shared" si="4"/>
        <v>0</v>
      </c>
      <c r="I77" s="18">
        <f t="shared" si="5"/>
        <v>0</v>
      </c>
    </row>
    <row r="78" spans="1:13" x14ac:dyDescent="0.2">
      <c r="B78" s="15">
        <v>25000000</v>
      </c>
      <c r="C78" s="15" t="s">
        <v>75</v>
      </c>
      <c r="D78" s="85">
        <v>702940</v>
      </c>
      <c r="E78" s="85">
        <v>175735</v>
      </c>
      <c r="F78" s="85">
        <v>67560.399999999994</v>
      </c>
      <c r="G78" s="87">
        <f t="shared" si="3"/>
        <v>-108174.6</v>
      </c>
      <c r="H78" s="87">
        <f t="shared" si="4"/>
        <v>9.6111190144251282</v>
      </c>
      <c r="I78" s="87">
        <f t="shared" si="5"/>
        <v>38.444476057700513</v>
      </c>
      <c r="K78" s="29"/>
    </row>
    <row r="79" spans="1:13" x14ac:dyDescent="0.2">
      <c r="B79" s="6">
        <v>25010000</v>
      </c>
      <c r="C79" s="6" t="s">
        <v>76</v>
      </c>
      <c r="D79" s="7">
        <v>600000</v>
      </c>
      <c r="E79" s="7">
        <v>150000</v>
      </c>
      <c r="F79" s="7">
        <v>66060.399999999994</v>
      </c>
      <c r="G79" s="18">
        <f t="shared" si="3"/>
        <v>-83939.6</v>
      </c>
      <c r="H79" s="18">
        <f t="shared" si="4"/>
        <v>11.010066666666665</v>
      </c>
      <c r="I79" s="18">
        <f t="shared" si="5"/>
        <v>44.04026666666666</v>
      </c>
      <c r="K79" s="29"/>
    </row>
    <row r="80" spans="1:13" x14ac:dyDescent="0.2">
      <c r="B80" s="6">
        <v>25010100</v>
      </c>
      <c r="C80" s="6" t="s">
        <v>77</v>
      </c>
      <c r="D80" s="7">
        <v>600000</v>
      </c>
      <c r="E80" s="7">
        <v>150000</v>
      </c>
      <c r="F80" s="7">
        <v>66060.399999999994</v>
      </c>
      <c r="G80" s="18">
        <f t="shared" si="3"/>
        <v>-83939.6</v>
      </c>
      <c r="H80" s="18">
        <f t="shared" si="4"/>
        <v>11.010066666666665</v>
      </c>
      <c r="I80" s="18">
        <f t="shared" si="5"/>
        <v>44.04026666666666</v>
      </c>
      <c r="K80" s="29"/>
    </row>
    <row r="81" spans="2:11" x14ac:dyDescent="0.2">
      <c r="B81" s="6">
        <v>25020000</v>
      </c>
      <c r="C81" s="6" t="s">
        <v>78</v>
      </c>
      <c r="D81" s="7">
        <v>102940</v>
      </c>
      <c r="E81" s="7">
        <v>25735</v>
      </c>
      <c r="F81" s="7">
        <v>1500</v>
      </c>
      <c r="G81" s="18">
        <f t="shared" si="3"/>
        <v>-24235</v>
      </c>
      <c r="H81" s="18">
        <f t="shared" si="4"/>
        <v>1.4571595103944046</v>
      </c>
      <c r="I81" s="18">
        <f t="shared" si="5"/>
        <v>5.8286380415776184</v>
      </c>
      <c r="K81" s="29"/>
    </row>
    <row r="82" spans="2:11" x14ac:dyDescent="0.2">
      <c r="B82" s="6">
        <v>25020100</v>
      </c>
      <c r="C82" s="6" t="s">
        <v>79</v>
      </c>
      <c r="D82" s="7">
        <v>102940</v>
      </c>
      <c r="E82" s="7">
        <v>25735</v>
      </c>
      <c r="F82" s="7">
        <v>1500</v>
      </c>
      <c r="G82" s="18">
        <f t="shared" si="3"/>
        <v>-24235</v>
      </c>
      <c r="H82" s="18">
        <f t="shared" si="4"/>
        <v>1.4571595103944046</v>
      </c>
      <c r="I82" s="18">
        <f t="shared" si="5"/>
        <v>5.8286380415776184</v>
      </c>
      <c r="K82" s="29"/>
    </row>
    <row r="83" spans="2:11" x14ac:dyDescent="0.2">
      <c r="B83" s="90" t="s">
        <v>55</v>
      </c>
      <c r="C83" s="91"/>
      <c r="D83" s="19">
        <v>702940</v>
      </c>
      <c r="E83" s="19">
        <v>175735</v>
      </c>
      <c r="F83" s="19">
        <v>73788.399999999994</v>
      </c>
      <c r="G83" s="19">
        <f t="shared" si="3"/>
        <v>-101946.6</v>
      </c>
      <c r="H83" s="19">
        <f t="shared" si="4"/>
        <v>10.497112129057957</v>
      </c>
      <c r="I83" s="19">
        <f t="shared" si="5"/>
        <v>41.988448516231827</v>
      </c>
    </row>
    <row r="84" spans="2:11" x14ac:dyDescent="0.2">
      <c r="B84" s="20" t="s">
        <v>81</v>
      </c>
      <c r="C84" s="21"/>
      <c r="D84" s="19">
        <v>702940</v>
      </c>
      <c r="E84" s="19">
        <v>175735</v>
      </c>
      <c r="F84" s="19">
        <v>73788.399999999994</v>
      </c>
      <c r="G84" s="19">
        <f t="shared" si="3"/>
        <v>-101946.6</v>
      </c>
      <c r="H84" s="19">
        <f t="shared" si="4"/>
        <v>10.497112129057957</v>
      </c>
      <c r="I84" s="19">
        <f t="shared" si="5"/>
        <v>41.988448516231827</v>
      </c>
    </row>
    <row r="85" spans="2:11" ht="15.75" customHeight="1" x14ac:dyDescent="0.2">
      <c r="B85" s="88" t="s">
        <v>82</v>
      </c>
      <c r="C85" s="89"/>
      <c r="D85" s="30">
        <f>SUM(D67+D84)</f>
        <v>57513440</v>
      </c>
      <c r="E85" s="30">
        <f>SUM(E67+E84)</f>
        <v>13150731</v>
      </c>
      <c r="F85" s="30">
        <f>SUM(F67+F84)</f>
        <v>12088409.279999999</v>
      </c>
      <c r="G85" s="30">
        <f>SUM(G67+G84)</f>
        <v>-1062321.7200000011</v>
      </c>
      <c r="H85" s="22">
        <f t="shared" si="4"/>
        <v>21.018407662626334</v>
      </c>
      <c r="I85" s="22">
        <f t="shared" si="5"/>
        <v>91.921956885894787</v>
      </c>
    </row>
  </sheetData>
  <mergeCells count="16">
    <mergeCell ref="B85:C85"/>
    <mergeCell ref="B83:C83"/>
    <mergeCell ref="F1:I1"/>
    <mergeCell ref="F2:I2"/>
    <mergeCell ref="A66:C66"/>
    <mergeCell ref="A67:C67"/>
    <mergeCell ref="A9:A10"/>
    <mergeCell ref="B9:B10"/>
    <mergeCell ref="C9:C10"/>
    <mergeCell ref="H9:I9"/>
    <mergeCell ref="D9:D10"/>
    <mergeCell ref="E9:E10"/>
    <mergeCell ref="F9:F10"/>
    <mergeCell ref="G9:G10"/>
    <mergeCell ref="B6:I6"/>
    <mergeCell ref="B7:I7"/>
  </mergeCells>
  <pageMargins left="0.35433070866141736" right="0" top="0.39370078740157483" bottom="0.39370078740157483" header="0" footer="0"/>
  <pageSetup paperSize="9" scale="96" fitToHeight="5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8"/>
  <sheetViews>
    <sheetView tabSelected="1" workbookViewId="0">
      <selection activeCell="J7" sqref="J7"/>
    </sheetView>
  </sheetViews>
  <sheetFormatPr defaultRowHeight="12.75" x14ac:dyDescent="0.2"/>
  <cols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  <col min="9" max="9" width="10.42578125" bestFit="1" customWidth="1"/>
    <col min="10" max="11" width="9.42578125" bestFit="1" customWidth="1"/>
  </cols>
  <sheetData>
    <row r="1" spans="1:11" ht="39" customHeight="1" x14ac:dyDescent="0.2">
      <c r="D1" s="92" t="s">
        <v>165</v>
      </c>
      <c r="E1" s="92"/>
      <c r="F1" s="92"/>
      <c r="G1" s="92"/>
    </row>
    <row r="2" spans="1:11" ht="27" customHeight="1" x14ac:dyDescent="0.2">
      <c r="D2" s="92" t="s">
        <v>68</v>
      </c>
      <c r="E2" s="92"/>
      <c r="F2" s="92"/>
      <c r="G2" s="92"/>
    </row>
    <row r="5" spans="1:11" ht="18.75" x14ac:dyDescent="0.3">
      <c r="A5" s="107" t="s">
        <v>152</v>
      </c>
      <c r="B5" s="108"/>
      <c r="C5" s="108"/>
      <c r="D5" s="108"/>
      <c r="E5" s="108"/>
      <c r="F5" s="109"/>
      <c r="G5" s="109"/>
    </row>
    <row r="6" spans="1:11" ht="13.5" x14ac:dyDescent="0.25">
      <c r="A6" s="110" t="s">
        <v>153</v>
      </c>
      <c r="B6" s="111"/>
      <c r="C6" s="111"/>
      <c r="D6" s="111"/>
      <c r="E6" s="111"/>
      <c r="F6" s="111"/>
      <c r="G6" s="111"/>
    </row>
    <row r="7" spans="1:11" x14ac:dyDescent="0.2">
      <c r="A7" s="46"/>
      <c r="B7" s="46"/>
      <c r="C7" s="46"/>
      <c r="D7" s="46"/>
      <c r="E7" s="46"/>
      <c r="F7" s="16"/>
      <c r="G7" s="16"/>
    </row>
    <row r="8" spans="1:11" x14ac:dyDescent="0.2">
      <c r="G8" t="s">
        <v>0</v>
      </c>
    </row>
    <row r="9" spans="1:11" ht="12.75" customHeight="1" x14ac:dyDescent="0.2">
      <c r="A9" s="112" t="s">
        <v>146</v>
      </c>
      <c r="B9" s="112" t="s">
        <v>147</v>
      </c>
      <c r="C9" s="112" t="s">
        <v>57</v>
      </c>
      <c r="D9" s="112" t="s">
        <v>148</v>
      </c>
      <c r="E9" s="112" t="s">
        <v>59</v>
      </c>
      <c r="F9" s="105" t="s">
        <v>65</v>
      </c>
      <c r="G9" s="106"/>
    </row>
    <row r="10" spans="1:11" ht="51" x14ac:dyDescent="0.2">
      <c r="A10" s="113"/>
      <c r="B10" s="113"/>
      <c r="C10" s="113"/>
      <c r="D10" s="113"/>
      <c r="E10" s="113"/>
      <c r="F10" s="17" t="s">
        <v>60</v>
      </c>
      <c r="G10" s="17" t="s">
        <v>149</v>
      </c>
    </row>
    <row r="11" spans="1:11" ht="13.5" thickBot="1" x14ac:dyDescent="0.25">
      <c r="A11" s="47">
        <v>1</v>
      </c>
      <c r="B11" s="47">
        <v>2</v>
      </c>
      <c r="C11" s="47">
        <v>3</v>
      </c>
      <c r="D11" s="47">
        <v>4</v>
      </c>
      <c r="E11" s="47">
        <v>5</v>
      </c>
      <c r="F11" s="47" t="s">
        <v>150</v>
      </c>
      <c r="G11" s="47" t="s">
        <v>151</v>
      </c>
    </row>
    <row r="12" spans="1:11" ht="13.5" thickBot="1" x14ac:dyDescent="0.25">
      <c r="A12" s="68"/>
      <c r="B12" s="69" t="s">
        <v>56</v>
      </c>
      <c r="C12" s="70"/>
      <c r="D12" s="70"/>
      <c r="E12" s="70"/>
      <c r="F12" s="70"/>
      <c r="G12" s="71"/>
    </row>
    <row r="13" spans="1:11" x14ac:dyDescent="0.2">
      <c r="A13" s="62" t="s">
        <v>84</v>
      </c>
      <c r="B13" s="63" t="s">
        <v>85</v>
      </c>
      <c r="C13" s="64">
        <f>SUM(C14:C16)</f>
        <v>8706000</v>
      </c>
      <c r="D13" s="64">
        <f>SUM(D14:D16)</f>
        <v>3306700</v>
      </c>
      <c r="E13" s="64">
        <f>SUM(E14:E16)</f>
        <v>2332893.5299999998</v>
      </c>
      <c r="F13" s="64">
        <f t="shared" ref="F13:F42" si="0">IF(C13=0,0,(E13/C13)*100)</f>
        <v>26.796387893406841</v>
      </c>
      <c r="G13" s="64">
        <f t="shared" ref="G13:G68" si="1">IF(D13=0,0,(E13/D13)*100)</f>
        <v>70.550504430398888</v>
      </c>
      <c r="H13" s="44"/>
      <c r="I13" s="45"/>
      <c r="J13" s="29"/>
      <c r="K13" s="29"/>
    </row>
    <row r="14" spans="1:11" ht="63.75" x14ac:dyDescent="0.2">
      <c r="A14" s="38" t="s">
        <v>86</v>
      </c>
      <c r="B14" s="40" t="s">
        <v>87</v>
      </c>
      <c r="C14" s="39">
        <v>5430000</v>
      </c>
      <c r="D14" s="39">
        <v>2338400</v>
      </c>
      <c r="E14" s="39">
        <v>1922115.97</v>
      </c>
      <c r="F14" s="39">
        <f t="shared" si="0"/>
        <v>35.398084162062617</v>
      </c>
      <c r="G14" s="39">
        <f t="shared" si="1"/>
        <v>82.197911820047892</v>
      </c>
      <c r="I14" s="29"/>
      <c r="J14" s="29"/>
      <c r="K14" s="29"/>
    </row>
    <row r="15" spans="1:11" ht="39.75" customHeight="1" x14ac:dyDescent="0.2">
      <c r="A15" s="38" t="s">
        <v>118</v>
      </c>
      <c r="B15" s="40" t="s">
        <v>119</v>
      </c>
      <c r="C15" s="39">
        <v>3176000</v>
      </c>
      <c r="D15" s="39">
        <v>928300</v>
      </c>
      <c r="E15" s="39">
        <v>410777.56</v>
      </c>
      <c r="F15" s="39">
        <f t="shared" si="0"/>
        <v>12.93380226700252</v>
      </c>
      <c r="G15" s="39">
        <f t="shared" si="1"/>
        <v>44.250518151459659</v>
      </c>
      <c r="I15" s="29"/>
      <c r="J15" s="29"/>
      <c r="K15" s="29"/>
    </row>
    <row r="16" spans="1:11" ht="25.5" x14ac:dyDescent="0.2">
      <c r="A16" s="38" t="s">
        <v>88</v>
      </c>
      <c r="B16" s="40" t="s">
        <v>89</v>
      </c>
      <c r="C16" s="39">
        <v>100000</v>
      </c>
      <c r="D16" s="39">
        <v>40000</v>
      </c>
      <c r="E16" s="39">
        <v>0</v>
      </c>
      <c r="F16" s="39">
        <f t="shared" si="0"/>
        <v>0</v>
      </c>
      <c r="G16" s="39">
        <f t="shared" si="1"/>
        <v>0</v>
      </c>
    </row>
    <row r="17" spans="1:7" x14ac:dyDescent="0.2">
      <c r="A17" s="41" t="s">
        <v>120</v>
      </c>
      <c r="B17" s="43" t="s">
        <v>121</v>
      </c>
      <c r="C17" s="42">
        <f>SUM(C18:C23)</f>
        <v>35989400</v>
      </c>
      <c r="D17" s="42">
        <f>SUM(D18:D23)</f>
        <v>12674496</v>
      </c>
      <c r="E17" s="42">
        <f>SUM(E18:E23)</f>
        <v>7504780.0299999993</v>
      </c>
      <c r="F17" s="42">
        <f t="shared" ref="F17:F23" si="2">IF(C17=0,0,(E17/C17)*100)</f>
        <v>20.852751171178177</v>
      </c>
      <c r="G17" s="42">
        <f t="shared" si="1"/>
        <v>59.21166435335968</v>
      </c>
    </row>
    <row r="18" spans="1:7" x14ac:dyDescent="0.2">
      <c r="A18" s="38" t="s">
        <v>122</v>
      </c>
      <c r="B18" s="40" t="s">
        <v>123</v>
      </c>
      <c r="C18" s="39">
        <v>5847600</v>
      </c>
      <c r="D18" s="39">
        <v>2163150</v>
      </c>
      <c r="E18" s="39">
        <v>1524667.42</v>
      </c>
      <c r="F18" s="39">
        <f t="shared" si="2"/>
        <v>26.073387714617962</v>
      </c>
      <c r="G18" s="39">
        <f t="shared" si="1"/>
        <v>70.483665950119033</v>
      </c>
    </row>
    <row r="19" spans="1:7" ht="25.5" x14ac:dyDescent="0.2">
      <c r="A19" s="38" t="s">
        <v>124</v>
      </c>
      <c r="B19" s="40" t="s">
        <v>125</v>
      </c>
      <c r="C19" s="39">
        <v>8638700</v>
      </c>
      <c r="D19" s="39">
        <v>3386250</v>
      </c>
      <c r="E19" s="39">
        <v>1606106.23</v>
      </c>
      <c r="F19" s="39">
        <f t="shared" si="2"/>
        <v>18.591989882736986</v>
      </c>
      <c r="G19" s="39">
        <f t="shared" si="1"/>
        <v>47.430231967515688</v>
      </c>
    </row>
    <row r="20" spans="1:7" ht="25.5" x14ac:dyDescent="0.2">
      <c r="A20" s="38" t="s">
        <v>126</v>
      </c>
      <c r="B20" s="40" t="s">
        <v>125</v>
      </c>
      <c r="C20" s="39">
        <v>18335100</v>
      </c>
      <c r="D20" s="39">
        <v>6173400</v>
      </c>
      <c r="E20" s="39">
        <v>3794397.7</v>
      </c>
      <c r="F20" s="39">
        <f t="shared" si="2"/>
        <v>20.694720508750976</v>
      </c>
      <c r="G20" s="39">
        <f t="shared" si="1"/>
        <v>61.463661839504979</v>
      </c>
    </row>
    <row r="21" spans="1:7" ht="38.25" x14ac:dyDescent="0.2">
      <c r="A21" s="38" t="s">
        <v>127</v>
      </c>
      <c r="B21" s="40" t="s">
        <v>128</v>
      </c>
      <c r="C21" s="39">
        <v>934000</v>
      </c>
      <c r="D21" s="39">
        <v>300700</v>
      </c>
      <c r="E21" s="39">
        <v>208460.88</v>
      </c>
      <c r="F21" s="39">
        <f t="shared" si="2"/>
        <v>22.31915203426124</v>
      </c>
      <c r="G21" s="39">
        <f t="shared" si="1"/>
        <v>69.325201197206525</v>
      </c>
    </row>
    <row r="22" spans="1:7" ht="25.5" x14ac:dyDescent="0.2">
      <c r="A22" s="38" t="s">
        <v>129</v>
      </c>
      <c r="B22" s="40" t="s">
        <v>130</v>
      </c>
      <c r="C22" s="39">
        <v>2213500</v>
      </c>
      <c r="D22" s="39">
        <v>646400</v>
      </c>
      <c r="E22" s="39">
        <v>366551.8</v>
      </c>
      <c r="F22" s="39">
        <f t="shared" si="2"/>
        <v>16.559828326180256</v>
      </c>
      <c r="G22" s="39">
        <f t="shared" si="1"/>
        <v>56.706652227722778</v>
      </c>
    </row>
    <row r="23" spans="1:7" ht="51" x14ac:dyDescent="0.2">
      <c r="A23" s="38" t="s">
        <v>131</v>
      </c>
      <c r="B23" s="40" t="s">
        <v>132</v>
      </c>
      <c r="C23" s="39">
        <v>20500</v>
      </c>
      <c r="D23" s="39">
        <v>4596</v>
      </c>
      <c r="E23" s="39">
        <v>4596</v>
      </c>
      <c r="F23" s="39">
        <f t="shared" si="2"/>
        <v>22.419512195121953</v>
      </c>
      <c r="G23" s="39">
        <f t="shared" si="1"/>
        <v>100</v>
      </c>
    </row>
    <row r="24" spans="1:7" x14ac:dyDescent="0.2">
      <c r="A24" s="38" t="s">
        <v>90</v>
      </c>
      <c r="B24" s="40" t="s">
        <v>91</v>
      </c>
      <c r="C24" s="39">
        <f>SUM(C25:C26)</f>
        <v>413100</v>
      </c>
      <c r="D24" s="39">
        <f>SUM(D25:D26)</f>
        <v>188800</v>
      </c>
      <c r="E24" s="39">
        <f>SUM(E25:E26)</f>
        <v>140773.16999999998</v>
      </c>
      <c r="F24" s="39">
        <f t="shared" si="0"/>
        <v>34.077262164124903</v>
      </c>
      <c r="G24" s="39">
        <f t="shared" si="1"/>
        <v>74.56206038135592</v>
      </c>
    </row>
    <row r="25" spans="1:7" ht="25.5" x14ac:dyDescent="0.2">
      <c r="A25" s="38" t="s">
        <v>92</v>
      </c>
      <c r="B25" s="40" t="s">
        <v>93</v>
      </c>
      <c r="C25" s="39">
        <v>240000</v>
      </c>
      <c r="D25" s="39">
        <v>105000</v>
      </c>
      <c r="E25" s="39">
        <v>90000</v>
      </c>
      <c r="F25" s="39">
        <f t="shared" si="0"/>
        <v>37.5</v>
      </c>
      <c r="G25" s="39">
        <f t="shared" si="1"/>
        <v>85.714285714285708</v>
      </c>
    </row>
    <row r="26" spans="1:7" ht="25.5" x14ac:dyDescent="0.2">
      <c r="A26" s="38" t="s">
        <v>94</v>
      </c>
      <c r="B26" s="40" t="s">
        <v>95</v>
      </c>
      <c r="C26" s="39">
        <v>173100</v>
      </c>
      <c r="D26" s="39">
        <v>83800</v>
      </c>
      <c r="E26" s="39">
        <v>50773.17</v>
      </c>
      <c r="F26" s="39">
        <f t="shared" si="0"/>
        <v>29.331698440207969</v>
      </c>
      <c r="G26" s="39">
        <f t="shared" si="1"/>
        <v>60.588508353221961</v>
      </c>
    </row>
    <row r="27" spans="1:7" ht="25.5" x14ac:dyDescent="0.2">
      <c r="A27" s="41" t="s">
        <v>96</v>
      </c>
      <c r="B27" s="43" t="s">
        <v>97</v>
      </c>
      <c r="C27" s="42">
        <f>SUM(C28:C31)</f>
        <v>1992600</v>
      </c>
      <c r="D27" s="42">
        <f>SUM(D28:D31)</f>
        <v>774800</v>
      </c>
      <c r="E27" s="42">
        <f>SUM(E28:E31)</f>
        <v>365673.41</v>
      </c>
      <c r="F27" s="42">
        <f t="shared" si="0"/>
        <v>18.351571313861285</v>
      </c>
      <c r="G27" s="39">
        <f t="shared" si="1"/>
        <v>47.195845379452763</v>
      </c>
    </row>
    <row r="28" spans="1:7" ht="38.25" x14ac:dyDescent="0.2">
      <c r="A28" s="38" t="s">
        <v>98</v>
      </c>
      <c r="B28" s="40" t="s">
        <v>99</v>
      </c>
      <c r="C28" s="39">
        <v>12600</v>
      </c>
      <c r="D28" s="39">
        <v>3300</v>
      </c>
      <c r="E28" s="39">
        <v>0</v>
      </c>
      <c r="F28" s="39">
        <f t="shared" si="0"/>
        <v>0</v>
      </c>
      <c r="G28" s="39">
        <f t="shared" si="1"/>
        <v>0</v>
      </c>
    </row>
    <row r="29" spans="1:7" ht="76.5" customHeight="1" x14ac:dyDescent="0.2">
      <c r="A29" s="38" t="s">
        <v>100</v>
      </c>
      <c r="B29" s="40" t="s">
        <v>101</v>
      </c>
      <c r="C29" s="39">
        <v>1700000</v>
      </c>
      <c r="D29" s="39">
        <v>653000</v>
      </c>
      <c r="E29" s="39">
        <v>321422.99</v>
      </c>
      <c r="F29" s="39">
        <f t="shared" si="0"/>
        <v>18.907234705882352</v>
      </c>
      <c r="G29" s="39">
        <f t="shared" si="1"/>
        <v>49.222509954058189</v>
      </c>
    </row>
    <row r="30" spans="1:7" ht="25.5" x14ac:dyDescent="0.2">
      <c r="A30" s="38" t="s">
        <v>102</v>
      </c>
      <c r="B30" s="40" t="s">
        <v>103</v>
      </c>
      <c r="C30" s="39">
        <v>180000</v>
      </c>
      <c r="D30" s="39">
        <v>93000</v>
      </c>
      <c r="E30" s="39">
        <v>40250.42</v>
      </c>
      <c r="F30" s="39">
        <f t="shared" si="0"/>
        <v>22.361344444444445</v>
      </c>
      <c r="G30" s="39">
        <f t="shared" si="1"/>
        <v>43.28002150537634</v>
      </c>
    </row>
    <row r="31" spans="1:7" ht="25.5" x14ac:dyDescent="0.2">
      <c r="A31" s="38" t="s">
        <v>104</v>
      </c>
      <c r="B31" s="40" t="s">
        <v>105</v>
      </c>
      <c r="C31" s="39">
        <v>100000</v>
      </c>
      <c r="D31" s="39">
        <v>25500</v>
      </c>
      <c r="E31" s="39">
        <v>4000</v>
      </c>
      <c r="F31" s="39">
        <f t="shared" si="0"/>
        <v>4</v>
      </c>
      <c r="G31" s="39">
        <f t="shared" si="1"/>
        <v>15.686274509803921</v>
      </c>
    </row>
    <row r="32" spans="1:7" x14ac:dyDescent="0.2">
      <c r="A32" s="41" t="s">
        <v>133</v>
      </c>
      <c r="B32" s="43" t="s">
        <v>134</v>
      </c>
      <c r="C32" s="42">
        <f>SUM(C33:C36)</f>
        <v>3049000</v>
      </c>
      <c r="D32" s="42">
        <f>SUM(D33:D36)</f>
        <v>1114350</v>
      </c>
      <c r="E32" s="42">
        <f>SUM(E33:E36)</f>
        <v>508581.1</v>
      </c>
      <c r="F32" s="42">
        <f>IF(C32=0,0,(E32/C32)*100)</f>
        <v>16.680259101344703</v>
      </c>
      <c r="G32" s="42">
        <f t="shared" si="1"/>
        <v>45.639260555480767</v>
      </c>
    </row>
    <row r="33" spans="1:7" x14ac:dyDescent="0.2">
      <c r="A33" s="38" t="s">
        <v>135</v>
      </c>
      <c r="B33" s="40" t="s">
        <v>136</v>
      </c>
      <c r="C33" s="39">
        <v>972000</v>
      </c>
      <c r="D33" s="39">
        <v>320200</v>
      </c>
      <c r="E33" s="39">
        <v>27974.19</v>
      </c>
      <c r="F33" s="39">
        <f>IF(C33=0,0,(E33/C33)*100)</f>
        <v>2.8780030864197532</v>
      </c>
      <c r="G33" s="39">
        <f t="shared" si="1"/>
        <v>8.7364740787008124</v>
      </c>
    </row>
    <row r="34" spans="1:7" x14ac:dyDescent="0.2">
      <c r="A34" s="38" t="s">
        <v>137</v>
      </c>
      <c r="B34" s="40" t="s">
        <v>138</v>
      </c>
      <c r="C34" s="39">
        <v>515000</v>
      </c>
      <c r="D34" s="39">
        <v>273300</v>
      </c>
      <c r="E34" s="39">
        <v>87236.41</v>
      </c>
      <c r="F34" s="39">
        <f>IF(C34=0,0,(E34/C34)*100)</f>
        <v>16.939108737864078</v>
      </c>
      <c r="G34" s="39">
        <f t="shared" si="1"/>
        <v>31.919652396633737</v>
      </c>
    </row>
    <row r="35" spans="1:7" ht="38.25" x14ac:dyDescent="0.2">
      <c r="A35" s="38" t="s">
        <v>139</v>
      </c>
      <c r="B35" s="40" t="s">
        <v>140</v>
      </c>
      <c r="C35" s="39">
        <v>1547000</v>
      </c>
      <c r="D35" s="39">
        <v>515850</v>
      </c>
      <c r="E35" s="39">
        <v>393370.5</v>
      </c>
      <c r="F35" s="39">
        <f>IF(C35=0,0,(E35/C35)*100)</f>
        <v>25.427957336780864</v>
      </c>
      <c r="G35" s="39">
        <f t="shared" si="1"/>
        <v>76.256760686246011</v>
      </c>
    </row>
    <row r="36" spans="1:7" x14ac:dyDescent="0.2">
      <c r="A36" s="38" t="s">
        <v>141</v>
      </c>
      <c r="B36" s="40" t="s">
        <v>142</v>
      </c>
      <c r="C36" s="39">
        <v>15000</v>
      </c>
      <c r="D36" s="39">
        <v>5000</v>
      </c>
      <c r="E36" s="39">
        <v>0</v>
      </c>
      <c r="F36" s="39">
        <f>IF(C36=0,0,(E36/C36)*100)</f>
        <v>0</v>
      </c>
      <c r="G36" s="39">
        <f t="shared" si="1"/>
        <v>0</v>
      </c>
    </row>
    <row r="37" spans="1:7" x14ac:dyDescent="0.2">
      <c r="A37" s="41" t="s">
        <v>106</v>
      </c>
      <c r="B37" s="43" t="s">
        <v>107</v>
      </c>
      <c r="C37" s="42">
        <v>2370000</v>
      </c>
      <c r="D37" s="42">
        <v>933200</v>
      </c>
      <c r="E37" s="42">
        <v>454242.46</v>
      </c>
      <c r="F37" s="42">
        <f t="shared" si="0"/>
        <v>19.166348523206754</v>
      </c>
      <c r="G37" s="42">
        <f t="shared" si="1"/>
        <v>48.675788684097732</v>
      </c>
    </row>
    <row r="38" spans="1:7" ht="25.5" x14ac:dyDescent="0.2">
      <c r="A38" s="38" t="s">
        <v>108</v>
      </c>
      <c r="B38" s="40" t="s">
        <v>109</v>
      </c>
      <c r="C38" s="39">
        <v>2370000</v>
      </c>
      <c r="D38" s="39">
        <v>933200</v>
      </c>
      <c r="E38" s="39">
        <v>454242.46</v>
      </c>
      <c r="F38" s="39">
        <f t="shared" si="0"/>
        <v>19.166348523206754</v>
      </c>
      <c r="G38" s="39">
        <f t="shared" si="1"/>
        <v>48.675788684097732</v>
      </c>
    </row>
    <row r="39" spans="1:7" x14ac:dyDescent="0.2">
      <c r="A39" s="41" t="s">
        <v>110</v>
      </c>
      <c r="B39" s="43" t="s">
        <v>111</v>
      </c>
      <c r="C39" s="42">
        <v>200000</v>
      </c>
      <c r="D39" s="42">
        <v>200000</v>
      </c>
      <c r="E39" s="42">
        <v>191284</v>
      </c>
      <c r="F39" s="42">
        <f t="shared" si="0"/>
        <v>95.64200000000001</v>
      </c>
      <c r="G39" s="42">
        <f t="shared" si="1"/>
        <v>95.64200000000001</v>
      </c>
    </row>
    <row r="40" spans="1:7" ht="38.25" x14ac:dyDescent="0.2">
      <c r="A40" s="38" t="s">
        <v>112</v>
      </c>
      <c r="B40" s="40" t="s">
        <v>113</v>
      </c>
      <c r="C40" s="39">
        <v>200000</v>
      </c>
      <c r="D40" s="39">
        <v>200000</v>
      </c>
      <c r="E40" s="39">
        <v>191284</v>
      </c>
      <c r="F40" s="39">
        <f t="shared" si="0"/>
        <v>95.64200000000001</v>
      </c>
      <c r="G40" s="39">
        <f t="shared" si="1"/>
        <v>95.64200000000001</v>
      </c>
    </row>
    <row r="41" spans="1:7" x14ac:dyDescent="0.2">
      <c r="A41" s="41" t="s">
        <v>114</v>
      </c>
      <c r="B41" s="43" t="s">
        <v>115</v>
      </c>
      <c r="C41" s="42">
        <v>2500000</v>
      </c>
      <c r="D41" s="42">
        <v>789900</v>
      </c>
      <c r="E41" s="42">
        <v>661024.22</v>
      </c>
      <c r="F41" s="42">
        <f t="shared" si="0"/>
        <v>26.440968799999997</v>
      </c>
      <c r="G41" s="42">
        <f t="shared" si="1"/>
        <v>83.684544879098624</v>
      </c>
    </row>
    <row r="42" spans="1:7" ht="25.5" x14ac:dyDescent="0.2">
      <c r="A42" s="38" t="s">
        <v>116</v>
      </c>
      <c r="B42" s="40" t="s">
        <v>117</v>
      </c>
      <c r="C42" s="39">
        <v>2500000</v>
      </c>
      <c r="D42" s="39">
        <v>789900</v>
      </c>
      <c r="E42" s="39">
        <v>661024.22</v>
      </c>
      <c r="F42" s="39">
        <f t="shared" si="0"/>
        <v>26.440968799999997</v>
      </c>
      <c r="G42" s="39">
        <f t="shared" si="1"/>
        <v>83.684544879098624</v>
      </c>
    </row>
    <row r="43" spans="1:7" x14ac:dyDescent="0.2">
      <c r="A43" s="41" t="s">
        <v>143</v>
      </c>
      <c r="B43" s="43" t="s">
        <v>144</v>
      </c>
      <c r="C43" s="42">
        <v>1580000</v>
      </c>
      <c r="D43" s="42">
        <v>395100</v>
      </c>
      <c r="E43" s="42">
        <v>381050</v>
      </c>
      <c r="F43" s="42">
        <f>IF(C43=0,0,(E43/C43)*100)</f>
        <v>24.117088607594937</v>
      </c>
      <c r="G43" s="42">
        <f t="shared" si="1"/>
        <v>96.443938243482663</v>
      </c>
    </row>
    <row r="44" spans="1:7" x14ac:dyDescent="0.2">
      <c r="A44" s="38" t="s">
        <v>145</v>
      </c>
      <c r="B44" s="40" t="s">
        <v>53</v>
      </c>
      <c r="C44" s="39">
        <v>1580000</v>
      </c>
      <c r="D44" s="39">
        <v>395100</v>
      </c>
      <c r="E44" s="39">
        <v>381050</v>
      </c>
      <c r="F44" s="39">
        <f>IF(C44=0,0,(E44/C44)*100)</f>
        <v>24.117088607594937</v>
      </c>
      <c r="G44" s="39">
        <f t="shared" si="1"/>
        <v>96.443938243482663</v>
      </c>
    </row>
    <row r="45" spans="1:7" ht="19.5" customHeight="1" thickBot="1" x14ac:dyDescent="0.3">
      <c r="A45" s="77" t="s">
        <v>154</v>
      </c>
      <c r="B45" s="78"/>
      <c r="C45" s="79">
        <v>56800100</v>
      </c>
      <c r="D45" s="79">
        <v>20377346</v>
      </c>
      <c r="E45" s="79">
        <v>12540301.920000002</v>
      </c>
      <c r="F45" s="79">
        <f>IF(C45=0,0,(E45/C45)*100)</f>
        <v>22.077957468384742</v>
      </c>
      <c r="G45" s="79">
        <f t="shared" si="1"/>
        <v>61.54040825532433</v>
      </c>
    </row>
    <row r="46" spans="1:7" ht="26.25" thickBot="1" x14ac:dyDescent="0.3">
      <c r="A46" s="72"/>
      <c r="B46" s="73" t="s">
        <v>155</v>
      </c>
      <c r="C46" s="74"/>
      <c r="D46" s="74"/>
      <c r="E46" s="74"/>
      <c r="F46" s="75"/>
      <c r="G46" s="76"/>
    </row>
    <row r="47" spans="1:7" ht="15" x14ac:dyDescent="0.25">
      <c r="A47" s="53">
        <v>200000</v>
      </c>
      <c r="B47" s="49" t="s">
        <v>156</v>
      </c>
      <c r="C47" s="50">
        <f>C48</f>
        <v>-10400</v>
      </c>
      <c r="D47" s="50">
        <f t="shared" ref="D47" si="3">D48</f>
        <v>0</v>
      </c>
      <c r="E47" s="50"/>
      <c r="F47" s="61">
        <f t="shared" ref="F47:F68" si="4">IF(C47=0,0,(E47/C47)*100)</f>
        <v>0</v>
      </c>
      <c r="G47" s="61">
        <f t="shared" si="1"/>
        <v>0</v>
      </c>
    </row>
    <row r="48" spans="1:7" ht="26.25" x14ac:dyDescent="0.25">
      <c r="A48" s="9">
        <v>208000</v>
      </c>
      <c r="B48" s="51" t="s">
        <v>157</v>
      </c>
      <c r="C48" s="52">
        <f>C49+C50</f>
        <v>-10400</v>
      </c>
      <c r="D48" s="52">
        <f>D49+D50</f>
        <v>0</v>
      </c>
      <c r="E48" s="52"/>
      <c r="F48" s="56">
        <f t="shared" si="4"/>
        <v>0</v>
      </c>
      <c r="G48" s="56">
        <f t="shared" si="1"/>
        <v>0</v>
      </c>
    </row>
    <row r="49" spans="1:7" ht="15" x14ac:dyDescent="0.25">
      <c r="A49" s="6">
        <v>208100</v>
      </c>
      <c r="B49" s="37" t="s">
        <v>158</v>
      </c>
      <c r="C49" s="36">
        <v>0</v>
      </c>
      <c r="D49" s="6">
        <v>0</v>
      </c>
      <c r="E49" s="36"/>
      <c r="F49" s="56">
        <f t="shared" si="4"/>
        <v>0</v>
      </c>
      <c r="G49" s="56">
        <f t="shared" si="1"/>
        <v>0</v>
      </c>
    </row>
    <row r="50" spans="1:7" ht="39" x14ac:dyDescent="0.25">
      <c r="A50" s="6">
        <v>208400</v>
      </c>
      <c r="B50" s="37" t="s">
        <v>159</v>
      </c>
      <c r="C50" s="36">
        <v>-10400</v>
      </c>
      <c r="D50" s="36">
        <v>0</v>
      </c>
      <c r="E50" s="36"/>
      <c r="F50" s="56">
        <f t="shared" si="4"/>
        <v>0</v>
      </c>
      <c r="G50" s="56">
        <f t="shared" si="1"/>
        <v>0</v>
      </c>
    </row>
    <row r="51" spans="1:7" ht="15" x14ac:dyDescent="0.25">
      <c r="A51" s="9">
        <v>600000</v>
      </c>
      <c r="B51" s="51" t="s">
        <v>160</v>
      </c>
      <c r="C51" s="52">
        <f>C52</f>
        <v>-10400</v>
      </c>
      <c r="D51" s="52">
        <f t="shared" ref="D51" si="5">D52</f>
        <v>0</v>
      </c>
      <c r="E51" s="52"/>
      <c r="F51" s="56">
        <f t="shared" si="4"/>
        <v>0</v>
      </c>
      <c r="G51" s="56">
        <f t="shared" si="1"/>
        <v>0</v>
      </c>
    </row>
    <row r="52" spans="1:7" ht="15" x14ac:dyDescent="0.25">
      <c r="A52" s="9">
        <v>602000</v>
      </c>
      <c r="B52" s="51" t="s">
        <v>161</v>
      </c>
      <c r="C52" s="52">
        <v>-10400</v>
      </c>
      <c r="D52" s="52">
        <f t="shared" ref="D52" si="6">D53+D54</f>
        <v>0</v>
      </c>
      <c r="E52" s="52"/>
      <c r="F52" s="56">
        <f t="shared" si="4"/>
        <v>0</v>
      </c>
      <c r="G52" s="56">
        <f t="shared" si="1"/>
        <v>0</v>
      </c>
    </row>
    <row r="53" spans="1:7" ht="15" x14ac:dyDescent="0.25">
      <c r="A53" s="6">
        <v>602100</v>
      </c>
      <c r="B53" s="37" t="s">
        <v>162</v>
      </c>
      <c r="C53" s="36">
        <v>0</v>
      </c>
      <c r="D53" s="6">
        <v>0</v>
      </c>
      <c r="E53" s="36"/>
      <c r="F53" s="56">
        <f t="shared" si="4"/>
        <v>0</v>
      </c>
      <c r="G53" s="56">
        <f t="shared" si="1"/>
        <v>0</v>
      </c>
    </row>
    <row r="54" spans="1:7" ht="39.75" thickBot="1" x14ac:dyDescent="0.3">
      <c r="A54" s="58">
        <v>602400</v>
      </c>
      <c r="B54" s="59" t="s">
        <v>159</v>
      </c>
      <c r="C54" s="60">
        <v>-10400</v>
      </c>
      <c r="D54" s="60">
        <v>0</v>
      </c>
      <c r="E54" s="60"/>
      <c r="F54" s="56">
        <f t="shared" si="4"/>
        <v>0</v>
      </c>
      <c r="G54" s="56">
        <f t="shared" si="1"/>
        <v>0</v>
      </c>
    </row>
    <row r="55" spans="1:7" ht="15.75" thickBot="1" x14ac:dyDescent="0.3">
      <c r="A55" s="72"/>
      <c r="B55" s="69" t="s">
        <v>80</v>
      </c>
      <c r="C55" s="74"/>
      <c r="D55" s="74"/>
      <c r="E55" s="74"/>
      <c r="F55" s="80"/>
      <c r="G55" s="81"/>
    </row>
    <row r="56" spans="1:7" ht="15" x14ac:dyDescent="0.25">
      <c r="A56" s="62" t="s">
        <v>120</v>
      </c>
      <c r="B56" s="65" t="s">
        <v>121</v>
      </c>
      <c r="C56" s="64">
        <v>498340</v>
      </c>
      <c r="D56" s="64">
        <v>121985</v>
      </c>
      <c r="E56" s="64">
        <v>54501.72</v>
      </c>
      <c r="F56" s="66">
        <f t="shared" si="4"/>
        <v>10.936653690251635</v>
      </c>
      <c r="G56" s="66">
        <f t="shared" si="1"/>
        <v>44.679034307496821</v>
      </c>
    </row>
    <row r="57" spans="1:7" ht="15" x14ac:dyDescent="0.25">
      <c r="A57" s="38" t="s">
        <v>122</v>
      </c>
      <c r="B57" s="54" t="s">
        <v>123</v>
      </c>
      <c r="C57" s="39">
        <v>402940</v>
      </c>
      <c r="D57" s="39">
        <v>100735</v>
      </c>
      <c r="E57" s="39">
        <v>54501.72</v>
      </c>
      <c r="F57" s="56">
        <f t="shared" si="4"/>
        <v>13.526013798580433</v>
      </c>
      <c r="G57" s="56">
        <f t="shared" si="1"/>
        <v>54.104055194321731</v>
      </c>
    </row>
    <row r="58" spans="1:7" ht="15" x14ac:dyDescent="0.25">
      <c r="A58" s="38" t="s">
        <v>129</v>
      </c>
      <c r="B58" s="54" t="s">
        <v>130</v>
      </c>
      <c r="C58" s="39">
        <v>85000</v>
      </c>
      <c r="D58" s="39">
        <v>21250</v>
      </c>
      <c r="E58" s="39">
        <v>0</v>
      </c>
      <c r="F58" s="56">
        <f t="shared" si="4"/>
        <v>0</v>
      </c>
      <c r="G58" s="56">
        <f t="shared" si="1"/>
        <v>0</v>
      </c>
    </row>
    <row r="59" spans="1:7" ht="15" x14ac:dyDescent="0.25">
      <c r="A59" s="38" t="s">
        <v>131</v>
      </c>
      <c r="B59" s="54" t="s">
        <v>132</v>
      </c>
      <c r="C59" s="39">
        <v>10400</v>
      </c>
      <c r="D59" s="39">
        <v>0</v>
      </c>
      <c r="E59" s="39">
        <v>0</v>
      </c>
      <c r="F59" s="56">
        <f t="shared" si="4"/>
        <v>0</v>
      </c>
      <c r="G59" s="56">
        <f t="shared" si="1"/>
        <v>0</v>
      </c>
    </row>
    <row r="60" spans="1:7" ht="15" x14ac:dyDescent="0.25">
      <c r="A60" s="41" t="s">
        <v>133</v>
      </c>
      <c r="B60" s="55" t="s">
        <v>134</v>
      </c>
      <c r="C60" s="42">
        <v>15000</v>
      </c>
      <c r="D60" s="42">
        <v>3750</v>
      </c>
      <c r="E60" s="42">
        <v>0</v>
      </c>
      <c r="F60" s="48">
        <f t="shared" si="4"/>
        <v>0</v>
      </c>
      <c r="G60" s="48">
        <f t="shared" si="1"/>
        <v>0</v>
      </c>
    </row>
    <row r="61" spans="1:7" ht="15" x14ac:dyDescent="0.25">
      <c r="A61" s="38" t="s">
        <v>135</v>
      </c>
      <c r="B61" s="54" t="s">
        <v>136</v>
      </c>
      <c r="C61" s="39">
        <v>5000</v>
      </c>
      <c r="D61" s="39">
        <v>1250</v>
      </c>
      <c r="E61" s="39">
        <v>0</v>
      </c>
      <c r="F61" s="56">
        <f t="shared" si="4"/>
        <v>0</v>
      </c>
      <c r="G61" s="56">
        <f t="shared" si="1"/>
        <v>0</v>
      </c>
    </row>
    <row r="62" spans="1:7" ht="15" x14ac:dyDescent="0.25">
      <c r="A62" s="38" t="s">
        <v>137</v>
      </c>
      <c r="B62" s="54" t="s">
        <v>138</v>
      </c>
      <c r="C62" s="39">
        <v>5000</v>
      </c>
      <c r="D62" s="39">
        <v>1250</v>
      </c>
      <c r="E62" s="39">
        <v>0</v>
      </c>
      <c r="F62" s="56">
        <f t="shared" si="4"/>
        <v>0</v>
      </c>
      <c r="G62" s="56">
        <f t="shared" si="1"/>
        <v>0</v>
      </c>
    </row>
    <row r="63" spans="1:7" ht="15" x14ac:dyDescent="0.25">
      <c r="A63" s="38" t="s">
        <v>139</v>
      </c>
      <c r="B63" s="54" t="s">
        <v>140</v>
      </c>
      <c r="C63" s="39">
        <v>5000</v>
      </c>
      <c r="D63" s="39">
        <v>1250</v>
      </c>
      <c r="E63" s="39">
        <v>0</v>
      </c>
      <c r="F63" s="56">
        <f t="shared" si="4"/>
        <v>0</v>
      </c>
      <c r="G63" s="56">
        <f t="shared" si="1"/>
        <v>0</v>
      </c>
    </row>
    <row r="64" spans="1:7" ht="15" x14ac:dyDescent="0.25">
      <c r="A64" s="41" t="s">
        <v>106</v>
      </c>
      <c r="B64" s="55" t="s">
        <v>107</v>
      </c>
      <c r="C64" s="42">
        <v>100000</v>
      </c>
      <c r="D64" s="42">
        <v>25000</v>
      </c>
      <c r="E64" s="42">
        <v>0</v>
      </c>
      <c r="F64" s="48">
        <f>IF(C64=0,0,(E64/C64)*100)</f>
        <v>0</v>
      </c>
      <c r="G64" s="48">
        <f>IF(D64=0,0,(E64/D64)*100)</f>
        <v>0</v>
      </c>
    </row>
    <row r="65" spans="1:7" ht="15" x14ac:dyDescent="0.25">
      <c r="A65" s="38" t="s">
        <v>108</v>
      </c>
      <c r="B65" s="54" t="s">
        <v>109</v>
      </c>
      <c r="C65" s="39">
        <v>100000</v>
      </c>
      <c r="D65" s="39">
        <v>25000</v>
      </c>
      <c r="E65" s="39">
        <v>0</v>
      </c>
      <c r="F65" s="56">
        <f>IF(C65=0,0,(E65/C65)*100)</f>
        <v>0</v>
      </c>
      <c r="G65" s="56">
        <f>IF(D65=0,0,(E65/D65)*100)</f>
        <v>0</v>
      </c>
    </row>
    <row r="66" spans="1:7" ht="15" x14ac:dyDescent="0.25">
      <c r="A66" s="41" t="s">
        <v>114</v>
      </c>
      <c r="B66" s="55" t="s">
        <v>115</v>
      </c>
      <c r="C66" s="42">
        <v>100000</v>
      </c>
      <c r="D66" s="42">
        <v>25000</v>
      </c>
      <c r="E66" s="42">
        <v>2440</v>
      </c>
      <c r="F66" s="48">
        <f>IF(C66=0,0,(E66/C66)*100)</f>
        <v>2.44</v>
      </c>
      <c r="G66" s="48">
        <f>IF(D66=0,0,(E66/D66)*100)</f>
        <v>9.76</v>
      </c>
    </row>
    <row r="67" spans="1:7" ht="15" x14ac:dyDescent="0.25">
      <c r="A67" s="38" t="s">
        <v>116</v>
      </c>
      <c r="B67" s="54" t="s">
        <v>117</v>
      </c>
      <c r="C67" s="39">
        <v>100000</v>
      </c>
      <c r="D67" s="39">
        <v>25000</v>
      </c>
      <c r="E67" s="39">
        <v>2440</v>
      </c>
      <c r="F67" s="56">
        <f>IF(C67=0,0,(E67/C67)*100)</f>
        <v>2.44</v>
      </c>
      <c r="G67" s="56">
        <f>IF(D67=0,0,(E67/D67)*100)</f>
        <v>9.76</v>
      </c>
    </row>
    <row r="68" spans="1:7" ht="30.75" customHeight="1" x14ac:dyDescent="0.25">
      <c r="A68" s="103" t="s">
        <v>163</v>
      </c>
      <c r="B68" s="104"/>
      <c r="C68" s="79">
        <v>713340</v>
      </c>
      <c r="D68" s="79">
        <v>175735</v>
      </c>
      <c r="E68" s="79">
        <v>56941.72</v>
      </c>
      <c r="F68" s="79">
        <f t="shared" si="4"/>
        <v>7.9824095101914931</v>
      </c>
      <c r="G68" s="79">
        <f t="shared" si="1"/>
        <v>32.402037158221184</v>
      </c>
    </row>
    <row r="69" spans="1:7" ht="25.5" x14ac:dyDescent="0.2">
      <c r="A69" s="57"/>
      <c r="B69" s="82" t="s">
        <v>164</v>
      </c>
      <c r="C69" s="57"/>
      <c r="D69" s="57"/>
      <c r="E69" s="57"/>
      <c r="F69" s="57"/>
      <c r="G69" s="57"/>
    </row>
    <row r="70" spans="1:7" ht="15" x14ac:dyDescent="0.25">
      <c r="A70" s="53">
        <v>200000</v>
      </c>
      <c r="B70" s="49" t="s">
        <v>156</v>
      </c>
      <c r="C70" s="50">
        <f>C71</f>
        <v>10400</v>
      </c>
      <c r="D70" s="50">
        <f t="shared" ref="D70" si="7">D71</f>
        <v>0</v>
      </c>
      <c r="E70" s="50">
        <v>0</v>
      </c>
      <c r="F70" s="61">
        <f t="shared" ref="F70:F77" si="8">IF(C70=0,0,(E70/C70)*100)</f>
        <v>0</v>
      </c>
      <c r="G70" s="61">
        <f t="shared" ref="G70:G77" si="9">IF(D70=0,0,(E70/D70)*100)</f>
        <v>0</v>
      </c>
    </row>
    <row r="71" spans="1:7" ht="26.25" x14ac:dyDescent="0.25">
      <c r="A71" s="9">
        <v>208000</v>
      </c>
      <c r="B71" s="51" t="s">
        <v>157</v>
      </c>
      <c r="C71" s="52">
        <f>C72+C73</f>
        <v>10400</v>
      </c>
      <c r="D71" s="52">
        <f>D72+D73</f>
        <v>0</v>
      </c>
      <c r="E71" s="52">
        <v>0</v>
      </c>
      <c r="F71" s="56">
        <f t="shared" si="8"/>
        <v>0</v>
      </c>
      <c r="G71" s="56">
        <f t="shared" si="9"/>
        <v>0</v>
      </c>
    </row>
    <row r="72" spans="1:7" ht="15" x14ac:dyDescent="0.25">
      <c r="A72" s="6">
        <v>208100</v>
      </c>
      <c r="B72" s="37" t="s">
        <v>158</v>
      </c>
      <c r="C72" s="36">
        <v>0</v>
      </c>
      <c r="D72" s="6">
        <v>0</v>
      </c>
      <c r="E72" s="36">
        <v>0</v>
      </c>
      <c r="F72" s="56">
        <f t="shared" si="8"/>
        <v>0</v>
      </c>
      <c r="G72" s="56">
        <f t="shared" si="9"/>
        <v>0</v>
      </c>
    </row>
    <row r="73" spans="1:7" ht="39" x14ac:dyDescent="0.25">
      <c r="A73" s="6">
        <v>208400</v>
      </c>
      <c r="B73" s="37" t="s">
        <v>159</v>
      </c>
      <c r="C73" s="36">
        <v>10400</v>
      </c>
      <c r="D73" s="36">
        <v>0</v>
      </c>
      <c r="E73" s="36">
        <v>0</v>
      </c>
      <c r="F73" s="56">
        <f t="shared" si="8"/>
        <v>0</v>
      </c>
      <c r="G73" s="56">
        <f t="shared" si="9"/>
        <v>0</v>
      </c>
    </row>
    <row r="74" spans="1:7" ht="15" x14ac:dyDescent="0.25">
      <c r="A74" s="9">
        <v>600000</v>
      </c>
      <c r="B74" s="51" t="s">
        <v>160</v>
      </c>
      <c r="C74" s="52">
        <f>C75</f>
        <v>10400</v>
      </c>
      <c r="D74" s="52">
        <f t="shared" ref="D74" si="10">D75</f>
        <v>0</v>
      </c>
      <c r="E74" s="52">
        <v>0</v>
      </c>
      <c r="F74" s="56">
        <f t="shared" si="8"/>
        <v>0</v>
      </c>
      <c r="G74" s="56">
        <f t="shared" si="9"/>
        <v>0</v>
      </c>
    </row>
    <row r="75" spans="1:7" ht="15" x14ac:dyDescent="0.25">
      <c r="A75" s="9">
        <v>602000</v>
      </c>
      <c r="B75" s="51" t="s">
        <v>161</v>
      </c>
      <c r="C75" s="52">
        <v>10400</v>
      </c>
      <c r="D75" s="52">
        <f t="shared" ref="D75" si="11">D76+D77</f>
        <v>0</v>
      </c>
      <c r="E75" s="52">
        <v>0</v>
      </c>
      <c r="F75" s="56">
        <f t="shared" si="8"/>
        <v>0</v>
      </c>
      <c r="G75" s="56">
        <f t="shared" si="9"/>
        <v>0</v>
      </c>
    </row>
    <row r="76" spans="1:7" ht="15" x14ac:dyDescent="0.25">
      <c r="A76" s="6">
        <v>602100</v>
      </c>
      <c r="B76" s="37" t="s">
        <v>162</v>
      </c>
      <c r="C76" s="36">
        <v>0</v>
      </c>
      <c r="D76" s="6">
        <v>0</v>
      </c>
      <c r="E76" s="36">
        <v>0</v>
      </c>
      <c r="F76" s="56">
        <f t="shared" si="8"/>
        <v>0</v>
      </c>
      <c r="G76" s="56">
        <f t="shared" si="9"/>
        <v>0</v>
      </c>
    </row>
    <row r="77" spans="1:7" ht="39" x14ac:dyDescent="0.25">
      <c r="A77" s="6">
        <v>602400</v>
      </c>
      <c r="B77" s="37" t="s">
        <v>159</v>
      </c>
      <c r="C77" s="36">
        <v>10400</v>
      </c>
      <c r="D77" s="36">
        <v>0</v>
      </c>
      <c r="E77" s="36">
        <v>0</v>
      </c>
      <c r="F77" s="67">
        <f t="shared" si="8"/>
        <v>0</v>
      </c>
      <c r="G77" s="67">
        <f t="shared" si="9"/>
        <v>0</v>
      </c>
    </row>
    <row r="78" spans="1:7" x14ac:dyDescent="0.2">
      <c r="C78" s="84"/>
      <c r="D78" s="84"/>
      <c r="E78" s="84"/>
    </row>
    <row r="83" spans="1:7" x14ac:dyDescent="0.2">
      <c r="A83" s="83"/>
      <c r="B83" s="83"/>
      <c r="C83" s="83"/>
      <c r="D83" s="83"/>
      <c r="E83" s="83"/>
      <c r="F83" s="83"/>
      <c r="G83" s="83"/>
    </row>
    <row r="84" spans="1:7" x14ac:dyDescent="0.2">
      <c r="A84" s="83"/>
      <c r="B84" s="83"/>
      <c r="C84" s="83"/>
      <c r="D84" s="83"/>
      <c r="E84" s="83"/>
      <c r="F84" s="83"/>
      <c r="G84" s="83"/>
    </row>
    <row r="85" spans="1:7" x14ac:dyDescent="0.2">
      <c r="A85" s="83"/>
      <c r="B85" s="83"/>
      <c r="C85" s="83"/>
      <c r="D85" s="83"/>
      <c r="E85" s="83"/>
      <c r="F85" s="83"/>
      <c r="G85" s="83"/>
    </row>
    <row r="86" spans="1:7" x14ac:dyDescent="0.2">
      <c r="A86" s="83"/>
      <c r="B86" s="83"/>
      <c r="C86" s="83"/>
      <c r="D86" s="83"/>
      <c r="E86" s="83"/>
      <c r="F86" s="83"/>
      <c r="G86" s="83"/>
    </row>
    <row r="87" spans="1:7" x14ac:dyDescent="0.2">
      <c r="A87" s="83"/>
      <c r="B87" s="83"/>
      <c r="C87" s="83"/>
      <c r="D87" s="83"/>
      <c r="E87" s="83"/>
      <c r="F87" s="83"/>
      <c r="G87" s="83"/>
    </row>
    <row r="88" spans="1:7" x14ac:dyDescent="0.2">
      <c r="A88" s="83"/>
      <c r="B88" s="83"/>
      <c r="C88" s="83"/>
      <c r="D88" s="83"/>
      <c r="E88" s="83"/>
      <c r="F88" s="83"/>
      <c r="G88" s="83"/>
    </row>
    <row r="89" spans="1:7" x14ac:dyDescent="0.2">
      <c r="A89" s="83"/>
      <c r="B89" s="83"/>
      <c r="C89" s="83"/>
      <c r="D89" s="83"/>
      <c r="E89" s="83"/>
      <c r="F89" s="83"/>
      <c r="G89" s="83"/>
    </row>
    <row r="90" spans="1:7" x14ac:dyDescent="0.2">
      <c r="A90" s="83"/>
      <c r="B90" s="83"/>
      <c r="C90" s="83"/>
      <c r="D90" s="83"/>
      <c r="E90" s="83"/>
      <c r="F90" s="83"/>
      <c r="G90" s="83"/>
    </row>
    <row r="91" spans="1:7" x14ac:dyDescent="0.2">
      <c r="A91" s="83"/>
      <c r="B91" s="83"/>
      <c r="C91" s="83"/>
      <c r="D91" s="83"/>
      <c r="E91" s="83"/>
      <c r="F91" s="83"/>
      <c r="G91" s="83"/>
    </row>
    <row r="92" spans="1:7" x14ac:dyDescent="0.2">
      <c r="A92" s="83"/>
      <c r="B92" s="83"/>
      <c r="C92" s="83"/>
      <c r="D92" s="83"/>
      <c r="E92" s="83"/>
      <c r="F92" s="83"/>
      <c r="G92" s="83"/>
    </row>
    <row r="93" spans="1:7" x14ac:dyDescent="0.2">
      <c r="A93" s="83"/>
      <c r="B93" s="83"/>
      <c r="C93" s="83"/>
      <c r="D93" s="83"/>
      <c r="E93" s="83"/>
      <c r="F93" s="83"/>
      <c r="G93" s="83"/>
    </row>
    <row r="94" spans="1:7" x14ac:dyDescent="0.2">
      <c r="A94" s="83"/>
      <c r="B94" s="83"/>
      <c r="C94" s="83"/>
      <c r="D94" s="83"/>
      <c r="E94" s="83"/>
      <c r="F94" s="83"/>
      <c r="G94" s="83"/>
    </row>
    <row r="95" spans="1:7" x14ac:dyDescent="0.2">
      <c r="A95" s="83"/>
      <c r="B95" s="83"/>
      <c r="C95" s="83"/>
      <c r="D95" s="83"/>
      <c r="E95" s="83"/>
      <c r="F95" s="83"/>
      <c r="G95" s="83"/>
    </row>
    <row r="96" spans="1:7" x14ac:dyDescent="0.2">
      <c r="A96" s="83"/>
      <c r="B96" s="83"/>
      <c r="C96" s="83"/>
      <c r="D96" s="83"/>
      <c r="E96" s="83"/>
      <c r="F96" s="83"/>
      <c r="G96" s="83"/>
    </row>
    <row r="97" spans="1:7" x14ac:dyDescent="0.2">
      <c r="A97" s="83"/>
      <c r="B97" s="83"/>
      <c r="C97" s="83"/>
      <c r="D97" s="83"/>
      <c r="E97" s="83"/>
      <c r="F97" s="83"/>
      <c r="G97" s="83"/>
    </row>
    <row r="98" spans="1:7" x14ac:dyDescent="0.2">
      <c r="A98" s="83"/>
      <c r="B98" s="83"/>
      <c r="C98" s="83"/>
      <c r="D98" s="83"/>
      <c r="E98" s="83"/>
      <c r="F98" s="83"/>
      <c r="G98" s="83"/>
    </row>
    <row r="99" spans="1:7" x14ac:dyDescent="0.2">
      <c r="A99" s="83"/>
      <c r="B99" s="83"/>
      <c r="C99" s="83"/>
      <c r="D99" s="83"/>
      <c r="E99" s="83"/>
      <c r="F99" s="83"/>
      <c r="G99" s="83"/>
    </row>
    <row r="100" spans="1:7" x14ac:dyDescent="0.2">
      <c r="A100" s="83"/>
      <c r="B100" s="83"/>
      <c r="C100" s="83"/>
      <c r="D100" s="83"/>
      <c r="E100" s="83"/>
      <c r="F100" s="83"/>
      <c r="G100" s="83"/>
    </row>
    <row r="101" spans="1:7" x14ac:dyDescent="0.2">
      <c r="A101" s="83"/>
      <c r="B101" s="83"/>
      <c r="C101" s="83"/>
      <c r="D101" s="83"/>
      <c r="E101" s="83"/>
      <c r="F101" s="83"/>
      <c r="G101" s="83"/>
    </row>
    <row r="102" spans="1:7" x14ac:dyDescent="0.2">
      <c r="A102" s="83"/>
      <c r="B102" s="83"/>
      <c r="C102" s="83"/>
      <c r="D102" s="83"/>
      <c r="E102" s="83"/>
      <c r="F102" s="83"/>
      <c r="G102" s="83"/>
    </row>
    <row r="103" spans="1:7" x14ac:dyDescent="0.2">
      <c r="A103" s="83"/>
      <c r="B103" s="83"/>
      <c r="C103" s="83"/>
      <c r="D103" s="83"/>
      <c r="E103" s="83"/>
      <c r="F103" s="83"/>
      <c r="G103" s="83"/>
    </row>
    <row r="104" spans="1:7" x14ac:dyDescent="0.2">
      <c r="A104" s="83"/>
      <c r="B104" s="83"/>
      <c r="C104" s="83"/>
      <c r="D104" s="83"/>
      <c r="E104" s="83"/>
      <c r="F104" s="83"/>
      <c r="G104" s="83"/>
    </row>
    <row r="105" spans="1:7" x14ac:dyDescent="0.2">
      <c r="A105" s="83"/>
      <c r="B105" s="83"/>
      <c r="C105" s="83"/>
      <c r="D105" s="83"/>
      <c r="E105" s="83"/>
      <c r="F105" s="83"/>
      <c r="G105" s="83"/>
    </row>
    <row r="106" spans="1:7" x14ac:dyDescent="0.2">
      <c r="A106" s="83"/>
      <c r="B106" s="83"/>
      <c r="C106" s="83"/>
      <c r="D106" s="83"/>
      <c r="E106" s="83"/>
      <c r="F106" s="83"/>
      <c r="G106" s="83"/>
    </row>
    <row r="107" spans="1:7" x14ac:dyDescent="0.2">
      <c r="A107" s="83"/>
      <c r="B107" s="83"/>
      <c r="C107" s="83"/>
      <c r="D107" s="83"/>
      <c r="E107" s="83"/>
      <c r="F107" s="83"/>
      <c r="G107" s="83"/>
    </row>
    <row r="108" spans="1:7" x14ac:dyDescent="0.2">
      <c r="A108" s="83"/>
      <c r="B108" s="83"/>
      <c r="C108" s="83"/>
      <c r="D108" s="83"/>
      <c r="E108" s="83"/>
      <c r="F108" s="83"/>
      <c r="G108" s="83"/>
    </row>
    <row r="109" spans="1:7" x14ac:dyDescent="0.2">
      <c r="A109" s="83"/>
      <c r="B109" s="83"/>
      <c r="C109" s="83"/>
      <c r="D109" s="83"/>
      <c r="E109" s="83"/>
      <c r="F109" s="83"/>
      <c r="G109" s="83"/>
    </row>
    <row r="110" spans="1:7" x14ac:dyDescent="0.2">
      <c r="A110" s="83"/>
      <c r="B110" s="83"/>
      <c r="C110" s="83"/>
      <c r="D110" s="83"/>
      <c r="E110" s="83"/>
      <c r="F110" s="83"/>
      <c r="G110" s="83"/>
    </row>
    <row r="111" spans="1:7" x14ac:dyDescent="0.2">
      <c r="A111" s="83"/>
      <c r="B111" s="83"/>
      <c r="C111" s="83"/>
      <c r="D111" s="83"/>
      <c r="E111" s="83"/>
      <c r="F111" s="83"/>
      <c r="G111" s="83"/>
    </row>
    <row r="112" spans="1:7" x14ac:dyDescent="0.2">
      <c r="A112" s="83"/>
      <c r="B112" s="83"/>
      <c r="C112" s="83"/>
      <c r="D112" s="83"/>
      <c r="E112" s="83"/>
      <c r="F112" s="83"/>
      <c r="G112" s="83"/>
    </row>
    <row r="113" spans="1:7" x14ac:dyDescent="0.2">
      <c r="A113" s="83"/>
      <c r="B113" s="83"/>
      <c r="C113" s="83"/>
      <c r="D113" s="83"/>
      <c r="E113" s="83"/>
      <c r="F113" s="83"/>
      <c r="G113" s="83"/>
    </row>
    <row r="114" spans="1:7" x14ac:dyDescent="0.2">
      <c r="A114" s="83"/>
      <c r="B114" s="83"/>
      <c r="C114" s="83"/>
      <c r="D114" s="83"/>
      <c r="E114" s="83"/>
      <c r="F114" s="83"/>
      <c r="G114" s="83"/>
    </row>
    <row r="115" spans="1:7" x14ac:dyDescent="0.2">
      <c r="A115" s="83"/>
      <c r="B115" s="83"/>
      <c r="C115" s="83"/>
      <c r="D115" s="83"/>
      <c r="E115" s="83"/>
      <c r="F115" s="83"/>
      <c r="G115" s="83"/>
    </row>
    <row r="116" spans="1:7" x14ac:dyDescent="0.2">
      <c r="A116" s="83"/>
      <c r="B116" s="83"/>
      <c r="C116" s="83"/>
      <c r="D116" s="83"/>
      <c r="E116" s="83"/>
      <c r="F116" s="83"/>
      <c r="G116" s="83"/>
    </row>
    <row r="117" spans="1:7" x14ac:dyDescent="0.2">
      <c r="A117" s="83"/>
      <c r="B117" s="83"/>
      <c r="C117" s="83"/>
      <c r="D117" s="83"/>
      <c r="E117" s="83"/>
      <c r="F117" s="83"/>
      <c r="G117" s="83"/>
    </row>
    <row r="118" spans="1:7" x14ac:dyDescent="0.2">
      <c r="A118" s="83"/>
      <c r="B118" s="83"/>
      <c r="C118" s="83"/>
      <c r="D118" s="83"/>
      <c r="E118" s="83"/>
      <c r="F118" s="83"/>
      <c r="G118" s="83"/>
    </row>
    <row r="119" spans="1:7" x14ac:dyDescent="0.2">
      <c r="A119" s="83"/>
      <c r="B119" s="83"/>
      <c r="C119" s="83"/>
      <c r="D119" s="83"/>
      <c r="E119" s="83"/>
      <c r="F119" s="83"/>
      <c r="G119" s="83"/>
    </row>
    <row r="120" spans="1:7" x14ac:dyDescent="0.2">
      <c r="A120" s="83"/>
      <c r="B120" s="83"/>
      <c r="C120" s="83"/>
      <c r="D120" s="83"/>
      <c r="E120" s="83"/>
      <c r="F120" s="83"/>
      <c r="G120" s="83"/>
    </row>
    <row r="121" spans="1:7" x14ac:dyDescent="0.2">
      <c r="A121" s="83"/>
      <c r="B121" s="83"/>
      <c r="C121" s="83"/>
      <c r="D121" s="83"/>
      <c r="E121" s="83"/>
      <c r="F121" s="83"/>
      <c r="G121" s="83"/>
    </row>
    <row r="122" spans="1:7" x14ac:dyDescent="0.2">
      <c r="A122" s="83"/>
      <c r="B122" s="83"/>
      <c r="C122" s="83"/>
      <c r="D122" s="83"/>
      <c r="E122" s="83"/>
      <c r="F122" s="83"/>
      <c r="G122" s="83"/>
    </row>
    <row r="123" spans="1:7" x14ac:dyDescent="0.2">
      <c r="A123" s="83"/>
      <c r="B123" s="83"/>
      <c r="C123" s="83"/>
      <c r="D123" s="83"/>
      <c r="E123" s="83"/>
      <c r="F123" s="83"/>
      <c r="G123" s="83"/>
    </row>
    <row r="124" spans="1:7" x14ac:dyDescent="0.2">
      <c r="A124" s="83"/>
      <c r="B124" s="83"/>
      <c r="C124" s="83"/>
      <c r="D124" s="83"/>
      <c r="E124" s="83"/>
      <c r="F124" s="83"/>
      <c r="G124" s="83"/>
    </row>
    <row r="125" spans="1:7" x14ac:dyDescent="0.2">
      <c r="A125" s="83"/>
      <c r="B125" s="83"/>
      <c r="C125" s="83"/>
      <c r="D125" s="83"/>
      <c r="E125" s="83"/>
      <c r="F125" s="83"/>
      <c r="G125" s="83"/>
    </row>
    <row r="126" spans="1:7" x14ac:dyDescent="0.2">
      <c r="A126" s="83"/>
      <c r="B126" s="83"/>
      <c r="C126" s="83"/>
      <c r="D126" s="83"/>
      <c r="E126" s="83"/>
      <c r="F126" s="83"/>
      <c r="G126" s="83"/>
    </row>
    <row r="127" spans="1:7" x14ac:dyDescent="0.2">
      <c r="A127" s="83"/>
      <c r="B127" s="83"/>
      <c r="C127" s="83"/>
      <c r="D127" s="83"/>
      <c r="E127" s="83"/>
      <c r="F127" s="83"/>
      <c r="G127" s="83"/>
    </row>
    <row r="128" spans="1:7" x14ac:dyDescent="0.2">
      <c r="A128" s="83"/>
      <c r="B128" s="83"/>
      <c r="C128" s="83"/>
      <c r="D128" s="83"/>
      <c r="E128" s="83"/>
      <c r="F128" s="83"/>
      <c r="G128" s="83"/>
    </row>
    <row r="129" spans="1:7" x14ac:dyDescent="0.2">
      <c r="A129" s="83"/>
      <c r="B129" s="83"/>
      <c r="C129" s="83"/>
      <c r="D129" s="83"/>
      <c r="E129" s="83"/>
      <c r="F129" s="83"/>
      <c r="G129" s="83"/>
    </row>
    <row r="130" spans="1:7" x14ac:dyDescent="0.2">
      <c r="A130" s="83"/>
      <c r="B130" s="83"/>
      <c r="C130" s="83"/>
      <c r="D130" s="83"/>
      <c r="E130" s="83"/>
      <c r="F130" s="83"/>
      <c r="G130" s="83"/>
    </row>
    <row r="131" spans="1:7" x14ac:dyDescent="0.2">
      <c r="A131" s="83"/>
      <c r="B131" s="83"/>
      <c r="C131" s="83"/>
      <c r="D131" s="83"/>
      <c r="E131" s="83"/>
      <c r="F131" s="83"/>
      <c r="G131" s="83"/>
    </row>
    <row r="132" spans="1:7" x14ac:dyDescent="0.2">
      <c r="A132" s="83"/>
      <c r="B132" s="83"/>
      <c r="C132" s="83"/>
      <c r="D132" s="83"/>
      <c r="E132" s="83"/>
      <c r="F132" s="83"/>
      <c r="G132" s="83"/>
    </row>
    <row r="133" spans="1:7" x14ac:dyDescent="0.2">
      <c r="A133" s="83"/>
      <c r="B133" s="83"/>
      <c r="C133" s="83"/>
      <c r="D133" s="83"/>
      <c r="E133" s="83"/>
      <c r="F133" s="83"/>
      <c r="G133" s="83"/>
    </row>
    <row r="134" spans="1:7" x14ac:dyDescent="0.2">
      <c r="A134" s="83"/>
      <c r="B134" s="83"/>
      <c r="C134" s="83"/>
      <c r="D134" s="83"/>
      <c r="E134" s="83"/>
      <c r="F134" s="83"/>
      <c r="G134" s="83"/>
    </row>
    <row r="135" spans="1:7" x14ac:dyDescent="0.2">
      <c r="A135" s="83"/>
      <c r="B135" s="83"/>
      <c r="C135" s="83"/>
      <c r="D135" s="83"/>
      <c r="E135" s="83"/>
      <c r="F135" s="83"/>
      <c r="G135" s="83"/>
    </row>
    <row r="136" spans="1:7" x14ac:dyDescent="0.2">
      <c r="A136" s="83"/>
      <c r="B136" s="83"/>
      <c r="C136" s="83"/>
      <c r="D136" s="83"/>
      <c r="E136" s="83"/>
      <c r="F136" s="83"/>
      <c r="G136" s="83"/>
    </row>
    <row r="137" spans="1:7" x14ac:dyDescent="0.2">
      <c r="A137" s="83"/>
      <c r="B137" s="83"/>
      <c r="C137" s="83"/>
      <c r="D137" s="83"/>
      <c r="E137" s="83"/>
      <c r="F137" s="83"/>
      <c r="G137" s="83"/>
    </row>
    <row r="138" spans="1:7" x14ac:dyDescent="0.2">
      <c r="A138" s="83"/>
      <c r="B138" s="83"/>
      <c r="C138" s="83"/>
      <c r="D138" s="83"/>
      <c r="E138" s="83"/>
      <c r="F138" s="83"/>
      <c r="G138" s="83"/>
    </row>
  </sheetData>
  <mergeCells count="11">
    <mergeCell ref="A68:B68"/>
    <mergeCell ref="F9:G9"/>
    <mergeCell ref="A5:G5"/>
    <mergeCell ref="A6:G6"/>
    <mergeCell ref="D1:G1"/>
    <mergeCell ref="D2:G2"/>
    <mergeCell ref="A9:A10"/>
    <mergeCell ref="B9:B10"/>
    <mergeCell ref="C9:C10"/>
    <mergeCell ref="D9:D10"/>
    <mergeCell ref="E9:E10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Доходи 1 кв.</vt:lpstr>
      <vt:lpstr>Видатки 1 кв.</vt:lpstr>
      <vt:lpstr>'Доходи 1 кв.'!Заголовки_для_друку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2021-08-13T13:48:38Z</cp:lastPrinted>
  <dcterms:created xsi:type="dcterms:W3CDTF">2021-05-14T09:52:51Z</dcterms:created>
  <dcterms:modified xsi:type="dcterms:W3CDTF">2021-08-13T13:49:15Z</dcterms:modified>
</cp:coreProperties>
</file>