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activeTab="1"/>
  </bookViews>
  <sheets>
    <sheet name="Доходи 9 міс." sheetId="1" r:id="rId1"/>
    <sheet name="Видатки 9 міс." sheetId="2" r:id="rId2"/>
  </sheets>
  <definedNames>
    <definedName name="_xlnm.Print_Titles" localSheetId="0">'Доходи 9 міс.'!$A:$C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G77" i="1"/>
  <c r="G95" i="1"/>
  <c r="G96" i="1"/>
  <c r="E96" i="1"/>
  <c r="F96" i="1"/>
  <c r="E14" i="2"/>
  <c r="D14" i="2"/>
  <c r="C14" i="2"/>
  <c r="F14" i="2" l="1"/>
  <c r="G14" i="2"/>
  <c r="G79" i="2"/>
  <c r="G80" i="2"/>
  <c r="G81" i="2"/>
  <c r="G82" i="2"/>
  <c r="G83" i="2"/>
  <c r="G84" i="2"/>
  <c r="G85" i="2"/>
  <c r="G86" i="2"/>
  <c r="G87" i="2"/>
  <c r="G88" i="2"/>
  <c r="F79" i="2"/>
  <c r="F80" i="2"/>
  <c r="F81" i="2"/>
  <c r="F82" i="2"/>
  <c r="F83" i="2"/>
  <c r="F84" i="2"/>
  <c r="F85" i="2"/>
  <c r="F86" i="2"/>
  <c r="F87" i="2"/>
  <c r="F88" i="2"/>
  <c r="E62" i="2"/>
  <c r="E71" i="2"/>
  <c r="G71" i="2" s="1"/>
  <c r="E75" i="2"/>
  <c r="G75" i="2" s="1"/>
  <c r="D67" i="2"/>
  <c r="C67" i="2"/>
  <c r="F67" i="2" s="1"/>
  <c r="D62" i="2"/>
  <c r="D77" i="2" s="1"/>
  <c r="C62" i="2"/>
  <c r="C77" i="2" s="1"/>
  <c r="G72" i="2"/>
  <c r="G73" i="2"/>
  <c r="G74" i="2"/>
  <c r="G76" i="2"/>
  <c r="G63" i="2"/>
  <c r="G64" i="2"/>
  <c r="G65" i="2"/>
  <c r="G66" i="2"/>
  <c r="G67" i="2"/>
  <c r="G68" i="2"/>
  <c r="G69" i="2"/>
  <c r="G70" i="2"/>
  <c r="F72" i="2"/>
  <c r="F73" i="2"/>
  <c r="F74" i="2"/>
  <c r="F75" i="2"/>
  <c r="F76" i="2"/>
  <c r="F62" i="2"/>
  <c r="F63" i="2"/>
  <c r="F64" i="2"/>
  <c r="F65" i="2"/>
  <c r="F66" i="2"/>
  <c r="F68" i="2"/>
  <c r="F69" i="2"/>
  <c r="F70" i="2"/>
  <c r="F71" i="2" l="1"/>
  <c r="E77" i="2"/>
  <c r="F77" i="2" s="1"/>
  <c r="G62" i="2"/>
  <c r="G77" i="2"/>
  <c r="G51" i="2"/>
  <c r="G52" i="2"/>
  <c r="G53" i="2"/>
  <c r="G54" i="2"/>
  <c r="G55" i="2"/>
  <c r="G56" i="2"/>
  <c r="G57" i="2"/>
  <c r="G58" i="2"/>
  <c r="G59" i="2"/>
  <c r="G60" i="2"/>
  <c r="F51" i="2"/>
  <c r="F52" i="2"/>
  <c r="F53" i="2"/>
  <c r="F54" i="2"/>
  <c r="F55" i="2"/>
  <c r="F56" i="2"/>
  <c r="F57" i="2"/>
  <c r="F58" i="2"/>
  <c r="F59" i="2"/>
  <c r="F60" i="2"/>
  <c r="G15" i="2"/>
  <c r="G16" i="2"/>
  <c r="G17" i="2"/>
  <c r="G19" i="2"/>
  <c r="G20" i="2"/>
  <c r="G21" i="2"/>
  <c r="G22" i="2"/>
  <c r="G23" i="2"/>
  <c r="G24" i="2"/>
  <c r="G25" i="2"/>
  <c r="G26" i="2"/>
  <c r="G28" i="2"/>
  <c r="G29" i="2"/>
  <c r="G31" i="2"/>
  <c r="G32" i="2"/>
  <c r="G33" i="2"/>
  <c r="G34" i="2"/>
  <c r="G36" i="2"/>
  <c r="G37" i="2"/>
  <c r="G38" i="2"/>
  <c r="G39" i="2"/>
  <c r="G40" i="2"/>
  <c r="G41" i="2"/>
  <c r="G43" i="2"/>
  <c r="G44" i="2"/>
  <c r="G45" i="2"/>
  <c r="G46" i="2"/>
  <c r="G47" i="2"/>
  <c r="G48" i="2"/>
  <c r="F15" i="2"/>
  <c r="F16" i="2"/>
  <c r="F17" i="2"/>
  <c r="F19" i="2"/>
  <c r="F20" i="2"/>
  <c r="F21" i="2"/>
  <c r="F22" i="2"/>
  <c r="F23" i="2"/>
  <c r="F24" i="2"/>
  <c r="F25" i="2"/>
  <c r="F26" i="2"/>
  <c r="F28" i="2"/>
  <c r="F29" i="2"/>
  <c r="F31" i="2"/>
  <c r="F32" i="2"/>
  <c r="F33" i="2"/>
  <c r="F34" i="2"/>
  <c r="F36" i="2"/>
  <c r="F37" i="2"/>
  <c r="F38" i="2"/>
  <c r="F39" i="2"/>
  <c r="F40" i="2"/>
  <c r="F41" i="2"/>
  <c r="F43" i="2"/>
  <c r="F44" i="2"/>
  <c r="F45" i="2"/>
  <c r="F46" i="2"/>
  <c r="F47" i="2"/>
  <c r="F48" i="2"/>
  <c r="E42" i="2"/>
  <c r="D42" i="2"/>
  <c r="C42" i="2"/>
  <c r="E35" i="2"/>
  <c r="D35" i="2"/>
  <c r="C35" i="2"/>
  <c r="F35" i="2" s="1"/>
  <c r="E30" i="2"/>
  <c r="D30" i="2"/>
  <c r="C30" i="2"/>
  <c r="E27" i="2"/>
  <c r="D27" i="2"/>
  <c r="C27" i="2"/>
  <c r="E18" i="2"/>
  <c r="D18" i="2"/>
  <c r="D49" i="2" s="1"/>
  <c r="C18" i="2"/>
  <c r="F27" i="2" l="1"/>
  <c r="F18" i="2"/>
  <c r="C49" i="2"/>
  <c r="E49" i="2"/>
  <c r="F49" i="2" s="1"/>
  <c r="F42" i="2"/>
  <c r="F30" i="2"/>
  <c r="G30" i="2"/>
  <c r="G42" i="2"/>
  <c r="G27" i="2"/>
  <c r="G35" i="2"/>
  <c r="G18" i="2"/>
  <c r="D96" i="1"/>
  <c r="I95" i="1"/>
  <c r="H95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13" i="1"/>
  <c r="H96" i="1" l="1"/>
  <c r="I96" i="1"/>
  <c r="G49" i="2"/>
</calcChain>
</file>

<file path=xl/sharedStrings.xml><?xml version="1.0" encoding="utf-8"?>
<sst xmlns="http://schemas.openxmlformats.org/spreadsheetml/2006/main" count="242" uniqueCount="189">
  <si>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</si>
  <si>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</si>
  <si>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</si>
  <si>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</si>
  <si>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</si>
  <si>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</si>
  <si>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</si>
  <si>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</si>
  <si>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</si>
  <si>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</si>
  <si>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</si>
  <si>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</si>
  <si>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</si>
  <si>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</si>
  <si>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</si>
  <si>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</si>
  <si>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</si>
  <si>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</si>
  <si>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</si>
  <si>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</si>
  <si>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</si>
  <si>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</si>
  <si>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</si>
  <si>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</si>
  <si>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</si>
  <si>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</si>
  <si>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</si>
  <si>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</si>
  <si>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</si>
  <si>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</si>
  <si>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</si>
  <si>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</si>
  <si>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</si>
  <si>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</si>
  <si>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</si>
  <si>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</si>
  <si>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</si>
  <si>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</si>
  <si>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</si>
  <si>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</si>
  <si>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</si>
  <si>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</si>
  <si>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</si>
  <si>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</si>
  <si>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</si>
  <si>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</si>
  <si>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</si>
  <si>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</si>
  <si>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</si>
  <si>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</si>
  <si>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</si>
  <si>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</si>
  <si>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</si>
  <si>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</si>
  <si>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</si>
  <si>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</si>
  <si>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Загальний фонд</t>
  </si>
  <si>
    <t>Бюджет на 2021 рік з урахуванням змін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</si>
  <si>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</si>
  <si>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</si>
  <si>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</si>
  <si>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</si>
  <si>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</si>
  <si>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</si>
  <si>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</si>
  <si>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</si>
  <si>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</si>
  <si>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</si>
  <si>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</si>
  <si>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</si>
  <si>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</si>
  <si>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</si>
  <si>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</si>
  <si>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</si>
  <si>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</si>
  <si>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</si>
  <si>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</si>
  <si>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</si>
  <si>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</si>
  <si>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</si>
  <si>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</si>
  <si>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</si>
  <si>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</si>
  <si>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</si>
  <si>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</si>
  <si>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</si>
  <si>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</si>
  <si>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</si>
  <si>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</si>
  <si>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</si>
  <si>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</si>
  <si>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</si>
  <si>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</si>
  <si>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</si>
  <si>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</si>
  <si>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</si>
  <si>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</si>
  <si>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</si>
  <si>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</si>
  <si>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</si>
  <si>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</si>
  <si>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</si>
  <si>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</si>
  <si>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</si>
  <si>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</si>
  <si>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</si>
  <si>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</si>
  <si>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</si>
  <si>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</si>
  <si>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</si>
  <si>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</si>
  <si>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</si>
  <si>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</si>
  <si>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</si>
  <si>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</si>
  <si>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</si>
  <si>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</si>
  <si>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</si>
  <si>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</si>
  <si>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</si>
  <si>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</si>
  <si>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</si>
  <si>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</si>
  <si>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</si>
  <si>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</si>
  <si>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</si>
  <si>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</si>
  <si>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</si>
  <si>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</si>
  <si>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</si>
  <si>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</si>
  <si>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</si>
  <si>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</si>
  <si>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</si>
  <si>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</si>
  <si>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</si>
  <si>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</si>
  <si>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</si>
  <si>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</si>
  <si>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</si>
  <si>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Код, Наказ МФУ від 17.12.2020 №781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</si>
  <si>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</si>
  <si>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</si>
  <si>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</si>
  <si>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</si>
  <si>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</si>
  <si>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</si>
  <si>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</si>
  <si>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</si>
  <si>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</si>
  <si>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</si>
  <si>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</si>
  <si>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</si>
  <si>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</si>
  <si>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</si>
  <si>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ДЖЕРЕЛА ФІНАНСУВАННЯ ДИФІЦИТУ БЮДЖЕТУ СФ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</si>
  <si>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</si>
  <si>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</si>
  <si>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</si>
  <si>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Виконання інвестиційних проектів в рамках здійснення заходів щодо соціально-економічного розвитку окремих територій</t>
  </si>
  <si>
    <t>7363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</si>
  <si>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</si>
  <si>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Реструктурована сума заборгованості з плати за землю </t>
  </si>
  <si>
    <t>Адміністративний збір за державну реєстрацію речових прав на нерухоме майно та їх обтяжень 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</si>
  <si>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</si>
  <si>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</si>
  <si>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</si>
  <si>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</si>
  <si>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</si>
  <si>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Звіт про виконання бюджету Березнянської селищної ради за 9 місяців 2021 року</t>
  </si>
  <si>
    <t>Надходження бюджетних установ від реалізації в установленому порядку майна (крім нерухомого майна) </t>
  </si>
  <si>
    <t>Надання спеціалізованої освіти мистецькими школами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</si>
  <si>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</si>
  <si>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</si>
  <si>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</si>
  <si>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</si>
  <si>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</si>
  <si>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</si>
  <si>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Звіт про виконання бюджету Березнянської ТГ за 9 місяців 2021 року</t>
  </si>
  <si>
    <t>Державне управління</t>
  </si>
  <si>
    <t>0100</t>
  </si>
  <si>
    <t>Усього видатків по спеціальному фонду</t>
  </si>
  <si>
    <t>Виконано за 9 місяців 2021 року</t>
  </si>
  <si>
    <t>Бюджет на 9 місяців 2021 рік з урахуванням змін</t>
  </si>
  <si>
    <t>Додаток №2 до рішення п'ятнадцятої сесії восьмого скликання Березнянської селищної ради № 554 від 10 грудня 2021 року</t>
  </si>
  <si>
    <t>Начальник фінансового відділу                                                                 Наталія ОВЧАР</t>
  </si>
  <si>
    <t>"Про виконання бюджету Березнянської селищної територіальної громади за 9 місяців 2021 року"</t>
  </si>
  <si>
    <t>Додаток №1 до рішення п'ятнадцятої сесії восьмого скликання Березнянської селищної ради № 554 від 10 грудня 2021 року</t>
  </si>
  <si>
    <t>Начальник фінансового відділу                                                           Наталія ОВЧАР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</si>
</sst>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charset val="204"/>
    </font>
  </fonts>
  <fills count="3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/>
    <xf numFmtId="0" fontId="8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2" fillId="10" borderId="11" applyNumberFormat="0" applyAlignment="0" applyProtection="0"/>
    <xf numFmtId="0" fontId="13" fillId="23" borderId="12" applyNumberFormat="0" applyAlignment="0" applyProtection="0"/>
    <xf numFmtId="0" fontId="14" fillId="23" borderId="11" applyNumberFormat="0" applyAlignment="0" applyProtection="0"/>
    <xf numFmtId="0" fontId="15" fillId="0" borderId="13" applyNumberFormat="0" applyFill="0" applyAlignment="0" applyProtection="0"/>
    <xf numFmtId="0" fontId="16" fillId="24" borderId="14" applyNumberFormat="0" applyAlignment="0" applyProtection="0"/>
    <xf numFmtId="0" fontId="17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9" fillId="0" borderId="0"/>
    <xf numFmtId="0" fontId="20" fillId="6" borderId="0" applyNumberFormat="0" applyBorder="0" applyAlignment="0" applyProtection="0"/>
    <xf numFmtId="0" fontId="21" fillId="0" borderId="0" applyNumberFormat="0" applyFill="0" applyBorder="0" applyAlignment="0" applyProtection="0"/>
    <xf numFmtId="0" fontId="19" fillId="26" borderId="15" applyNumberFormat="0" applyFont="0" applyAlignment="0" applyProtection="0"/>
    <xf numFmtId="0" fontId="9" fillId="26" borderId="15" applyNumberFormat="0" applyFont="0" applyAlignment="0" applyProtection="0"/>
    <xf numFmtId="0" fontId="22" fillId="0" borderId="16" applyNumberFormat="0" applyFill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11" fillId="0" borderId="0"/>
    <xf numFmtId="0" fontId="29" fillId="0" borderId="0"/>
    <xf numFmtId="0" fontId="19" fillId="0" borderId="0"/>
  </cellStyleXfs>
  <cellXfs count="13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/>
    <xf numFmtId="0" fontId="0" fillId="2" borderId="1" xfId="0" applyFill="1" applyBorder="1" applyAlignment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2" fontId="1" fillId="0" borderId="1" xfId="0" applyNumberFormat="1" applyFont="1" applyFill="1" applyBorder="1"/>
    <xf numFmtId="0" fontId="0" fillId="2" borderId="1" xfId="0" applyFill="1" applyBorder="1"/>
    <xf numFmtId="0" fontId="0" fillId="2" borderId="9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2" fontId="0" fillId="2" borderId="8" xfId="0" applyNumberFormat="1" applyFill="1" applyBorder="1"/>
    <xf numFmtId="2" fontId="4" fillId="2" borderId="8" xfId="0" applyNumberFormat="1" applyFont="1" applyFill="1" applyBorder="1"/>
    <xf numFmtId="2" fontId="4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4" fontId="26" fillId="0" borderId="1" xfId="61" applyNumberFormat="1" applyFont="1" applyBorder="1" applyAlignment="1"/>
    <xf numFmtId="0" fontId="0" fillId="0" borderId="0" xfId="0"/>
    <xf numFmtId="2" fontId="0" fillId="0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Fill="1" applyBorder="1"/>
    <xf numFmtId="0" fontId="6" fillId="3" borderId="1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1" fillId="0" borderId="5" xfId="0" applyFont="1" applyBorder="1" applyAlignment="1">
      <alignment horizontal="center" vertical="center" wrapText="1"/>
    </xf>
    <xf numFmtId="2" fontId="4" fillId="0" borderId="0" xfId="0" applyNumberFormat="1" applyFont="1" applyFill="1" applyBorder="1"/>
    <xf numFmtId="0" fontId="26" fillId="0" borderId="1" xfId="1" applyFont="1" applyBorder="1" applyAlignment="1">
      <alignment horizontal="center" vertical="center"/>
    </xf>
    <xf numFmtId="0" fontId="26" fillId="0" borderId="1" xfId="1" applyFont="1" applyBorder="1" applyAlignment="1">
      <alignment vertical="center" wrapText="1"/>
    </xf>
    <xf numFmtId="4" fontId="26" fillId="0" borderId="1" xfId="1" applyNumberFormat="1" applyFont="1" applyBorder="1" applyAlignment="1"/>
    <xf numFmtId="0" fontId="27" fillId="0" borderId="1" xfId="61" applyFont="1" applyBorder="1" applyAlignment="1">
      <alignment horizontal="center" vertical="center"/>
    </xf>
    <xf numFmtId="0" fontId="27" fillId="0" borderId="1" xfId="61" applyFont="1" applyBorder="1" applyAlignment="1">
      <alignment vertical="center" wrapText="1"/>
    </xf>
    <xf numFmtId="4" fontId="27" fillId="0" borderId="1" xfId="61" applyNumberFormat="1" applyFont="1" applyBorder="1" applyAlignment="1"/>
    <xf numFmtId="0" fontId="26" fillId="0" borderId="1" xfId="61" applyFont="1" applyBorder="1" applyAlignment="1">
      <alignment horizontal="center" vertical="center"/>
    </xf>
    <xf numFmtId="0" fontId="26" fillId="0" borderId="1" xfId="61" applyFont="1" applyBorder="1" applyAlignment="1">
      <alignment vertical="center" wrapText="1"/>
    </xf>
    <xf numFmtId="0" fontId="27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vertical="center" wrapText="1"/>
    </xf>
    <xf numFmtId="4" fontId="27" fillId="0" borderId="1" xfId="1" applyNumberFormat="1" applyFont="1" applyBorder="1" applyAlignment="1"/>
    <xf numFmtId="4" fontId="27" fillId="3" borderId="1" xfId="1" applyNumberFormat="1" applyFont="1" applyFill="1" applyBorder="1" applyAlignment="1"/>
    <xf numFmtId="0" fontId="6" fillId="3" borderId="1" xfId="0" applyFont="1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ill="1"/>
    <xf numFmtId="0" fontId="0" fillId="27" borderId="9" xfId="0" applyFill="1" applyBorder="1"/>
    <xf numFmtId="0" fontId="1" fillId="27" borderId="8" xfId="0" quotePrefix="1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2" fontId="0" fillId="0" borderId="3" xfId="0" applyNumberFormat="1" applyFont="1" applyFill="1" applyBorder="1"/>
    <xf numFmtId="2" fontId="0" fillId="27" borderId="8" xfId="0" applyNumberFormat="1" applyFont="1" applyFill="1" applyBorder="1"/>
    <xf numFmtId="2" fontId="0" fillId="27" borderId="10" xfId="0" applyNumberFormat="1" applyFont="1" applyFill="1" applyBorder="1"/>
    <xf numFmtId="0" fontId="0" fillId="27" borderId="8" xfId="0" applyFill="1" applyBorder="1"/>
    <xf numFmtId="4" fontId="1" fillId="0" borderId="3" xfId="0" applyNumberFormat="1" applyFont="1" applyBorder="1" applyAlignment="1"/>
    <xf numFmtId="0" fontId="0" fillId="0" borderId="3" xfId="0" applyBorder="1" applyAlignment="1"/>
    <xf numFmtId="4" fontId="1" fillId="0" borderId="1" xfId="0" applyNumberFormat="1" applyFont="1" applyBorder="1" applyAlignment="1"/>
    <xf numFmtId="4" fontId="0" fillId="0" borderId="1" xfId="0" applyNumberFormat="1" applyBorder="1" applyAlignment="1"/>
    <xf numFmtId="2" fontId="28" fillId="0" borderId="1" xfId="0" applyNumberFormat="1" applyFont="1" applyFill="1" applyBorder="1"/>
    <xf numFmtId="0" fontId="27" fillId="0" borderId="1" xfId="62" applyFont="1" applyBorder="1" applyAlignment="1">
      <alignment horizontal="center" vertical="center"/>
    </xf>
    <xf numFmtId="0" fontId="27" fillId="0" borderId="1" xfId="62" applyFont="1" applyBorder="1" applyAlignment="1">
      <alignment vertical="center" wrapText="1"/>
    </xf>
    <xf numFmtId="4" fontId="27" fillId="0" borderId="1" xfId="1" applyNumberFormat="1" applyFont="1" applyBorder="1" applyAlignment="1">
      <alignment vertical="center"/>
    </xf>
    <xf numFmtId="0" fontId="26" fillId="0" borderId="1" xfId="62" applyFont="1" applyBorder="1" applyAlignment="1">
      <alignment horizontal="center" vertical="center"/>
    </xf>
    <xf numFmtId="0" fontId="26" fillId="0" borderId="1" xfId="62" applyFont="1" applyBorder="1" applyAlignment="1">
      <alignment vertical="center" wrapText="1"/>
    </xf>
    <xf numFmtId="4" fontId="26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8" borderId="18" xfId="0" applyFont="1" applyFill="1" applyBorder="1" applyAlignment="1">
      <alignment horizontal="center" vertical="center" wrapText="1"/>
    </xf>
    <xf numFmtId="4" fontId="1" fillId="28" borderId="18" xfId="0" applyNumberFormat="1" applyFont="1" applyFill="1" applyBorder="1" applyAlignment="1">
      <alignment horizontal="center" vertical="center" wrapText="1"/>
    </xf>
    <xf numFmtId="49" fontId="1" fillId="28" borderId="17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/>
    <xf numFmtId="0" fontId="6" fillId="29" borderId="1" xfId="0" applyFont="1" applyFill="1" applyBorder="1"/>
    <xf numFmtId="0" fontId="6" fillId="29" borderId="1" xfId="0" applyFont="1" applyFill="1" applyBorder="1" applyAlignment="1"/>
    <xf numFmtId="4" fontId="27" fillId="29" borderId="1" xfId="1" applyNumberFormat="1" applyFont="1" applyFill="1" applyBorder="1" applyAlignment="1">
      <alignment vertical="center"/>
    </xf>
    <xf numFmtId="4" fontId="27" fillId="29" borderId="1" xfId="1" applyNumberFormat="1" applyFont="1" applyFill="1" applyBorder="1" applyAlignment="1"/>
    <xf numFmtId="2" fontId="1" fillId="29" borderId="1" xfId="0" applyNumberFormat="1" applyFont="1" applyFill="1" applyBorder="1"/>
    <xf numFmtId="0" fontId="0" fillId="0" borderId="0" xfId="0" applyAlignment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/>
  </cellXfs>
  <cellStyles count="64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" xfId="0" builtinId="0"/>
    <cellStyle name="Звичайний 2" xfId="1"/>
    <cellStyle name="Звичайний 2 2" xfId="61"/>
    <cellStyle name="Звичайний 2 3" xfId="62"/>
    <cellStyle name="Звичайний 3" xfId="63"/>
    <cellStyle name="Итог" xfId="48"/>
    <cellStyle name="Контрольная ячейка" xfId="49"/>
    <cellStyle name="Название" xfId="50"/>
    <cellStyle name="Нейтральный" xfId="51"/>
    <cellStyle name="Обычный 2" xfId="52"/>
    <cellStyle name="Плохой" xfId="53"/>
    <cellStyle name="Пояснение" xfId="54"/>
    <cellStyle name="Примечание" xfId="55"/>
    <cellStyle name="Примечание 2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9"/>
  <sheetViews>
    <sheetView topLeftCell="A79" workbookViewId="0">
      <selection activeCell="N5" sqref="N5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s="34" customFormat="1" ht="42" customHeight="1" x14ac:dyDescent="0.2">
      <c r="F1" s="113" t="s">
        <v>187</v>
      </c>
      <c r="G1" s="113"/>
      <c r="H1" s="113"/>
      <c r="I1" s="113"/>
    </row>
    <row r="2" spans="2:9" s="34" customFormat="1" ht="26.25" customHeight="1" x14ac:dyDescent="0.2">
      <c r="F2" s="113" t="s">
        <v>186</v>
      </c>
      <c r="G2" s="113"/>
      <c r="H2" s="113"/>
      <c r="I2" s="113"/>
    </row>
    <row r="3" spans="2:9" s="34" customFormat="1" x14ac:dyDescent="0.2">
      <c r="H3" s="38"/>
      <c r="I3" s="38"/>
    </row>
    <row r="4" spans="2:9" s="34" customFormat="1" x14ac:dyDescent="0.2">
      <c r="H4" s="38"/>
      <c r="I4" s="38"/>
    </row>
    <row r="5" spans="2:9" s="34" customFormat="1" x14ac:dyDescent="0.2">
      <c r="H5" s="38"/>
      <c r="I5" s="38"/>
    </row>
    <row r="6" spans="2:9" s="34" customFormat="1" ht="18.75" x14ac:dyDescent="0.2">
      <c r="B6" s="121" t="s">
        <v>169</v>
      </c>
      <c r="C6" s="122"/>
      <c r="D6" s="122"/>
      <c r="E6" s="122"/>
      <c r="F6" s="122"/>
      <c r="G6" s="122"/>
      <c r="H6" s="122"/>
      <c r="I6" s="122"/>
    </row>
    <row r="7" spans="2:9" s="34" customFormat="1" ht="15" x14ac:dyDescent="0.2">
      <c r="B7" s="123" t="s">
        <v>65</v>
      </c>
      <c r="C7" s="123"/>
      <c r="D7" s="123"/>
      <c r="E7" s="123"/>
      <c r="F7" s="123"/>
      <c r="G7" s="123"/>
      <c r="H7" s="123"/>
      <c r="I7" s="123"/>
    </row>
    <row r="8" spans="2:9" s="34" customFormat="1" x14ac:dyDescent="0.2">
      <c r="I8" s="34" t="s">
        <v>0</v>
      </c>
    </row>
    <row r="9" spans="2:9" s="34" customFormat="1" ht="12.75" customHeight="1" x14ac:dyDescent="0.2">
      <c r="B9" s="119" t="s">
        <v>1</v>
      </c>
      <c r="C9" s="119" t="s">
        <v>2</v>
      </c>
      <c r="D9" s="117" t="s">
        <v>57</v>
      </c>
      <c r="E9" s="117" t="s">
        <v>58</v>
      </c>
      <c r="F9" s="117" t="s">
        <v>182</v>
      </c>
      <c r="G9" s="119" t="s">
        <v>3</v>
      </c>
      <c r="H9" s="119" t="s">
        <v>64</v>
      </c>
      <c r="I9" s="120"/>
    </row>
    <row r="10" spans="2:9" ht="89.25" x14ac:dyDescent="0.2">
      <c r="B10" s="120"/>
      <c r="C10" s="120"/>
      <c r="D10" s="118"/>
      <c r="E10" s="118"/>
      <c r="F10" s="118"/>
      <c r="G10" s="118"/>
      <c r="H10" s="3" t="s">
        <v>59</v>
      </c>
      <c r="I10" s="3" t="s">
        <v>60</v>
      </c>
    </row>
    <row r="11" spans="2:9" x14ac:dyDescent="0.2">
      <c r="B11" s="1">
        <v>1</v>
      </c>
      <c r="C11" s="1">
        <v>2</v>
      </c>
      <c r="D11" s="37">
        <v>3</v>
      </c>
      <c r="E11" s="37">
        <v>4</v>
      </c>
      <c r="F11" s="36">
        <v>5</v>
      </c>
      <c r="G11" s="36" t="s">
        <v>61</v>
      </c>
      <c r="H11" s="2" t="s">
        <v>62</v>
      </c>
      <c r="I11" s="4" t="s">
        <v>63</v>
      </c>
    </row>
    <row r="12" spans="2:9" ht="15" x14ac:dyDescent="0.2">
      <c r="B12" s="11"/>
      <c r="C12" s="12" t="s">
        <v>56</v>
      </c>
      <c r="D12" s="13"/>
      <c r="E12" s="13"/>
      <c r="F12" s="14"/>
      <c r="G12" s="14"/>
      <c r="H12" s="14"/>
      <c r="I12" s="15"/>
    </row>
    <row r="13" spans="2:9" x14ac:dyDescent="0.2">
      <c r="B13" s="5">
        <v>10000000</v>
      </c>
      <c r="C13" s="30" t="s">
        <v>4</v>
      </c>
      <c r="D13" s="28">
        <v>26721400</v>
      </c>
      <c r="E13" s="28">
        <v>19901000</v>
      </c>
      <c r="F13" s="28">
        <v>19198416.200000003</v>
      </c>
      <c r="G13" s="28">
        <f>F13-E13</f>
        <v>-702583.79999999702</v>
      </c>
      <c r="H13" s="46">
        <f t="shared" ref="H13:H48" si="0">IF(D13=0,0,F13/D13*100)</f>
        <v>71.846595612505354</v>
      </c>
      <c r="I13" s="46">
        <f t="shared" ref="I13:I48" si="1">IF(E13=0,0,F13/E13*100)</f>
        <v>96.469605547459949</v>
      </c>
    </row>
    <row r="14" spans="2:9" ht="25.5" x14ac:dyDescent="0.2">
      <c r="B14" s="31">
        <v>11000000</v>
      </c>
      <c r="C14" s="16" t="s">
        <v>5</v>
      </c>
      <c r="D14" s="32">
        <v>11660000</v>
      </c>
      <c r="E14" s="32">
        <v>8460000</v>
      </c>
      <c r="F14" s="32">
        <v>7249543.2900000019</v>
      </c>
      <c r="G14" s="32">
        <f t="shared" ref="G14:G75" si="2">F14-E14</f>
        <v>-1210456.7099999981</v>
      </c>
      <c r="H14" s="6">
        <f t="shared" si="0"/>
        <v>62.174470754716992</v>
      </c>
      <c r="I14" s="6">
        <f t="shared" si="1"/>
        <v>85.692001063829821</v>
      </c>
    </row>
    <row r="15" spans="2:9" x14ac:dyDescent="0.2">
      <c r="B15" s="31">
        <v>11010000</v>
      </c>
      <c r="C15" s="16" t="s">
        <v>6</v>
      </c>
      <c r="D15" s="32">
        <v>11660000</v>
      </c>
      <c r="E15" s="32">
        <v>8460000</v>
      </c>
      <c r="F15" s="32">
        <v>7249273.2900000019</v>
      </c>
      <c r="G15" s="32">
        <f t="shared" si="2"/>
        <v>-1210726.7099999981</v>
      </c>
      <c r="H15" s="6">
        <f t="shared" si="0"/>
        <v>62.172155145797618</v>
      </c>
      <c r="I15" s="6">
        <f t="shared" si="1"/>
        <v>85.68880957446811</v>
      </c>
    </row>
    <row r="16" spans="2:9" ht="38.25" x14ac:dyDescent="0.2">
      <c r="B16" s="31">
        <v>11010100</v>
      </c>
      <c r="C16" s="16" t="s">
        <v>7</v>
      </c>
      <c r="D16" s="32">
        <v>6700000</v>
      </c>
      <c r="E16" s="32">
        <v>4800000</v>
      </c>
      <c r="F16" s="32">
        <v>6442552.5000000019</v>
      </c>
      <c r="G16" s="32">
        <f t="shared" si="2"/>
        <v>1642552.5000000019</v>
      </c>
      <c r="H16" s="6">
        <f t="shared" si="0"/>
        <v>96.157500000000027</v>
      </c>
      <c r="I16" s="6">
        <f t="shared" si="1"/>
        <v>134.21984375000005</v>
      </c>
    </row>
    <row r="17" spans="2:9" ht="63.75" x14ac:dyDescent="0.2">
      <c r="B17" s="31">
        <v>11010200</v>
      </c>
      <c r="C17" s="16" t="s">
        <v>161</v>
      </c>
      <c r="D17" s="32">
        <v>0</v>
      </c>
      <c r="E17" s="32">
        <v>0</v>
      </c>
      <c r="F17" s="32">
        <v>0</v>
      </c>
      <c r="G17" s="32">
        <f t="shared" si="2"/>
        <v>0</v>
      </c>
      <c r="H17" s="6">
        <f t="shared" si="0"/>
        <v>0</v>
      </c>
      <c r="I17" s="6">
        <f t="shared" si="1"/>
        <v>0</v>
      </c>
    </row>
    <row r="18" spans="2:9" ht="38.25" x14ac:dyDescent="0.2">
      <c r="B18" s="31">
        <v>11010400</v>
      </c>
      <c r="C18" s="16" t="s">
        <v>8</v>
      </c>
      <c r="D18" s="32">
        <v>3500000</v>
      </c>
      <c r="E18" s="32">
        <v>2599999.9999999995</v>
      </c>
      <c r="F18" s="32">
        <v>686367.83000000007</v>
      </c>
      <c r="G18" s="32">
        <f t="shared" si="2"/>
        <v>-1913632.1699999995</v>
      </c>
      <c r="H18" s="6">
        <f t="shared" si="0"/>
        <v>19.610509428571429</v>
      </c>
      <c r="I18" s="6">
        <f t="shared" si="1"/>
        <v>26.398762692307699</v>
      </c>
    </row>
    <row r="19" spans="2:9" ht="38.25" x14ac:dyDescent="0.2">
      <c r="B19" s="31">
        <v>11010500</v>
      </c>
      <c r="C19" s="16" t="s">
        <v>9</v>
      </c>
      <c r="D19" s="32">
        <v>1460000</v>
      </c>
      <c r="E19" s="32">
        <v>1060000</v>
      </c>
      <c r="F19" s="32">
        <v>120352.95999999999</v>
      </c>
      <c r="G19" s="32">
        <f t="shared" si="2"/>
        <v>-939647.04</v>
      </c>
      <c r="H19" s="6">
        <f t="shared" si="0"/>
        <v>8.2433534246575331</v>
      </c>
      <c r="I19" s="6">
        <f t="shared" si="1"/>
        <v>11.354052830188678</v>
      </c>
    </row>
    <row r="20" spans="2:9" x14ac:dyDescent="0.2">
      <c r="B20" s="31">
        <v>11020000</v>
      </c>
      <c r="C20" s="16" t="s">
        <v>156</v>
      </c>
      <c r="D20" s="32">
        <v>0</v>
      </c>
      <c r="E20" s="32">
        <v>0</v>
      </c>
      <c r="F20" s="32">
        <v>270</v>
      </c>
      <c r="G20" s="32">
        <f t="shared" si="2"/>
        <v>270</v>
      </c>
      <c r="H20" s="6">
        <f t="shared" si="0"/>
        <v>0</v>
      </c>
      <c r="I20" s="6">
        <f t="shared" si="1"/>
        <v>0</v>
      </c>
    </row>
    <row r="21" spans="2:9" ht="25.5" x14ac:dyDescent="0.2">
      <c r="B21" s="31">
        <v>11020200</v>
      </c>
      <c r="C21" s="16" t="s">
        <v>157</v>
      </c>
      <c r="D21" s="32">
        <v>0</v>
      </c>
      <c r="E21" s="32">
        <v>0</v>
      </c>
      <c r="F21" s="32">
        <v>270</v>
      </c>
      <c r="G21" s="32">
        <f t="shared" si="2"/>
        <v>270</v>
      </c>
      <c r="H21" s="6">
        <f t="shared" si="0"/>
        <v>0</v>
      </c>
      <c r="I21" s="6">
        <f t="shared" si="1"/>
        <v>0</v>
      </c>
    </row>
    <row r="22" spans="2:9" ht="25.5" x14ac:dyDescent="0.2">
      <c r="B22" s="31">
        <v>13000000</v>
      </c>
      <c r="C22" s="16" t="s">
        <v>10</v>
      </c>
      <c r="D22" s="32">
        <v>700000</v>
      </c>
      <c r="E22" s="32">
        <v>700000</v>
      </c>
      <c r="F22" s="32">
        <v>326436.56</v>
      </c>
      <c r="G22" s="32">
        <f t="shared" si="2"/>
        <v>-373563.44</v>
      </c>
      <c r="H22" s="6">
        <f t="shared" si="0"/>
        <v>46.633794285714288</v>
      </c>
      <c r="I22" s="6">
        <f t="shared" si="1"/>
        <v>46.633794285714288</v>
      </c>
    </row>
    <row r="23" spans="2:9" ht="25.5" x14ac:dyDescent="0.2">
      <c r="B23" s="31">
        <v>13010000</v>
      </c>
      <c r="C23" s="16" t="s">
        <v>11</v>
      </c>
      <c r="D23" s="32">
        <v>700000</v>
      </c>
      <c r="E23" s="32">
        <v>700000</v>
      </c>
      <c r="F23" s="32">
        <v>325721.44</v>
      </c>
      <c r="G23" s="32">
        <f t="shared" si="2"/>
        <v>-374278.56</v>
      </c>
      <c r="H23" s="6">
        <f t="shared" si="0"/>
        <v>46.531634285714283</v>
      </c>
      <c r="I23" s="6">
        <f t="shared" si="1"/>
        <v>46.531634285714283</v>
      </c>
    </row>
    <row r="24" spans="2:9" ht="38.25" x14ac:dyDescent="0.2">
      <c r="B24" s="31">
        <v>13010100</v>
      </c>
      <c r="C24" s="16" t="s">
        <v>12</v>
      </c>
      <c r="D24" s="32">
        <v>0</v>
      </c>
      <c r="E24" s="32">
        <v>0</v>
      </c>
      <c r="F24" s="32">
        <v>125923.39</v>
      </c>
      <c r="G24" s="32">
        <f t="shared" si="2"/>
        <v>125923.39</v>
      </c>
      <c r="H24" s="6">
        <f t="shared" si="0"/>
        <v>0</v>
      </c>
      <c r="I24" s="6">
        <f t="shared" si="1"/>
        <v>0</v>
      </c>
    </row>
    <row r="25" spans="2:9" ht="63.75" x14ac:dyDescent="0.2">
      <c r="B25" s="31">
        <v>13010200</v>
      </c>
      <c r="C25" s="16" t="s">
        <v>13</v>
      </c>
      <c r="D25" s="32">
        <v>700000</v>
      </c>
      <c r="E25" s="32">
        <v>700000</v>
      </c>
      <c r="F25" s="32">
        <v>199798.05</v>
      </c>
      <c r="G25" s="32">
        <f t="shared" si="2"/>
        <v>-500201.95</v>
      </c>
      <c r="H25" s="6">
        <f t="shared" si="0"/>
        <v>28.542578571428567</v>
      </c>
      <c r="I25" s="6">
        <f t="shared" si="1"/>
        <v>28.542578571428567</v>
      </c>
    </row>
    <row r="26" spans="2:9" ht="25.5" x14ac:dyDescent="0.2">
      <c r="B26" s="31">
        <v>13030000</v>
      </c>
      <c r="C26" s="16" t="s">
        <v>14</v>
      </c>
      <c r="D26" s="32">
        <v>0</v>
      </c>
      <c r="E26" s="32">
        <v>0</v>
      </c>
      <c r="F26" s="32">
        <v>715.12</v>
      </c>
      <c r="G26" s="32">
        <f t="shared" si="2"/>
        <v>715.12</v>
      </c>
      <c r="H26" s="6">
        <f t="shared" si="0"/>
        <v>0</v>
      </c>
      <c r="I26" s="6">
        <f t="shared" si="1"/>
        <v>0</v>
      </c>
    </row>
    <row r="27" spans="2:9" ht="38.25" x14ac:dyDescent="0.2">
      <c r="B27" s="31">
        <v>13030100</v>
      </c>
      <c r="C27" s="16" t="s">
        <v>15</v>
      </c>
      <c r="D27" s="32">
        <v>0</v>
      </c>
      <c r="E27" s="32">
        <v>0</v>
      </c>
      <c r="F27" s="32">
        <v>715.12</v>
      </c>
      <c r="G27" s="32">
        <f t="shared" si="2"/>
        <v>715.12</v>
      </c>
      <c r="H27" s="6">
        <f t="shared" si="0"/>
        <v>0</v>
      </c>
      <c r="I27" s="6">
        <f t="shared" si="1"/>
        <v>0</v>
      </c>
    </row>
    <row r="28" spans="2:9" x14ac:dyDescent="0.2">
      <c r="B28" s="31">
        <v>14000000</v>
      </c>
      <c r="C28" s="16" t="s">
        <v>16</v>
      </c>
      <c r="D28" s="32">
        <v>2910000</v>
      </c>
      <c r="E28" s="32">
        <v>2067000</v>
      </c>
      <c r="F28" s="32">
        <v>1190190.6100000001</v>
      </c>
      <c r="G28" s="32">
        <f t="shared" si="2"/>
        <v>-876809.3899999999</v>
      </c>
      <c r="H28" s="6">
        <f t="shared" si="0"/>
        <v>40.900020962199321</v>
      </c>
      <c r="I28" s="6">
        <f t="shared" si="1"/>
        <v>57.580581035316889</v>
      </c>
    </row>
    <row r="29" spans="2:9" ht="25.5" x14ac:dyDescent="0.2">
      <c r="B29" s="31">
        <v>14020000</v>
      </c>
      <c r="C29" s="16" t="s">
        <v>17</v>
      </c>
      <c r="D29" s="32">
        <v>410000</v>
      </c>
      <c r="E29" s="32">
        <v>287000</v>
      </c>
      <c r="F29" s="32">
        <v>180205.2999999999</v>
      </c>
      <c r="G29" s="32">
        <f t="shared" si="2"/>
        <v>-106794.7000000001</v>
      </c>
      <c r="H29" s="6">
        <f t="shared" si="0"/>
        <v>43.952512195121926</v>
      </c>
      <c r="I29" s="6">
        <f t="shared" si="1"/>
        <v>62.78930313588846</v>
      </c>
    </row>
    <row r="30" spans="2:9" x14ac:dyDescent="0.2">
      <c r="B30" s="31">
        <v>14021900</v>
      </c>
      <c r="C30" s="16" t="s">
        <v>18</v>
      </c>
      <c r="D30" s="32">
        <v>410000</v>
      </c>
      <c r="E30" s="32">
        <v>287000</v>
      </c>
      <c r="F30" s="32">
        <v>180205.2999999999</v>
      </c>
      <c r="G30" s="32">
        <f t="shared" si="2"/>
        <v>-106794.7000000001</v>
      </c>
      <c r="H30" s="6">
        <f t="shared" si="0"/>
        <v>43.952512195121926</v>
      </c>
      <c r="I30" s="6">
        <f t="shared" si="1"/>
        <v>62.78930313588846</v>
      </c>
    </row>
    <row r="31" spans="2:9" ht="25.5" x14ac:dyDescent="0.2">
      <c r="B31" s="31">
        <v>14030000</v>
      </c>
      <c r="C31" s="16" t="s">
        <v>19</v>
      </c>
      <c r="D31" s="32">
        <v>1900000</v>
      </c>
      <c r="E31" s="32">
        <v>1330000</v>
      </c>
      <c r="F31" s="32">
        <v>612011.31000000017</v>
      </c>
      <c r="G31" s="32">
        <f t="shared" si="2"/>
        <v>-717988.68999999983</v>
      </c>
      <c r="H31" s="6">
        <f t="shared" si="0"/>
        <v>32.211121578947377</v>
      </c>
      <c r="I31" s="6">
        <f t="shared" si="1"/>
        <v>46.015887969924826</v>
      </c>
    </row>
    <row r="32" spans="2:9" x14ac:dyDescent="0.2">
      <c r="B32" s="31">
        <v>14031900</v>
      </c>
      <c r="C32" s="16" t="s">
        <v>18</v>
      </c>
      <c r="D32" s="32">
        <v>1900000</v>
      </c>
      <c r="E32" s="32">
        <v>1330000</v>
      </c>
      <c r="F32" s="32">
        <v>612011.31000000017</v>
      </c>
      <c r="G32" s="32">
        <f t="shared" si="2"/>
        <v>-717988.68999999983</v>
      </c>
      <c r="H32" s="6">
        <f t="shared" si="0"/>
        <v>32.211121578947377</v>
      </c>
      <c r="I32" s="6">
        <f t="shared" si="1"/>
        <v>46.015887969924826</v>
      </c>
    </row>
    <row r="33" spans="2:9" ht="38.25" x14ac:dyDescent="0.2">
      <c r="B33" s="31">
        <v>14040000</v>
      </c>
      <c r="C33" s="16" t="s">
        <v>20</v>
      </c>
      <c r="D33" s="32">
        <v>600000</v>
      </c>
      <c r="E33" s="32">
        <v>450000.00000000006</v>
      </c>
      <c r="F33" s="32">
        <v>397974</v>
      </c>
      <c r="G33" s="32">
        <f t="shared" si="2"/>
        <v>-52026.000000000058</v>
      </c>
      <c r="H33" s="6">
        <f t="shared" si="0"/>
        <v>66.329000000000008</v>
      </c>
      <c r="I33" s="6">
        <f t="shared" si="1"/>
        <v>88.438666666666649</v>
      </c>
    </row>
    <row r="34" spans="2:9" ht="38.25" x14ac:dyDescent="0.2">
      <c r="B34" s="31">
        <v>18000000</v>
      </c>
      <c r="C34" s="16" t="s">
        <v>21</v>
      </c>
      <c r="D34" s="32">
        <v>11451400</v>
      </c>
      <c r="E34" s="32">
        <v>8674000</v>
      </c>
      <c r="F34" s="32">
        <v>10432245.74</v>
      </c>
      <c r="G34" s="32">
        <f t="shared" si="2"/>
        <v>1758245.7400000002</v>
      </c>
      <c r="H34" s="6">
        <f t="shared" si="0"/>
        <v>91.100177620203652</v>
      </c>
      <c r="I34" s="6">
        <f t="shared" si="1"/>
        <v>120.27029905464607</v>
      </c>
    </row>
    <row r="35" spans="2:9" x14ac:dyDescent="0.2">
      <c r="B35" s="31">
        <v>18010000</v>
      </c>
      <c r="C35" s="16" t="s">
        <v>22</v>
      </c>
      <c r="D35" s="32">
        <v>8201400</v>
      </c>
      <c r="E35" s="32">
        <v>6259000</v>
      </c>
      <c r="F35" s="32">
        <v>7855915.3800000008</v>
      </c>
      <c r="G35" s="32">
        <f t="shared" si="2"/>
        <v>1596915.3800000008</v>
      </c>
      <c r="H35" s="6">
        <f t="shared" si="0"/>
        <v>95.787492135489074</v>
      </c>
      <c r="I35" s="6">
        <f t="shared" si="1"/>
        <v>125.51390605528042</v>
      </c>
    </row>
    <row r="36" spans="2:9" ht="38.25" x14ac:dyDescent="0.2">
      <c r="B36" s="31">
        <v>18010100</v>
      </c>
      <c r="C36" s="16" t="s">
        <v>23</v>
      </c>
      <c r="D36" s="32">
        <v>10000</v>
      </c>
      <c r="E36" s="32">
        <v>8999.9999999999982</v>
      </c>
      <c r="F36" s="32">
        <v>-4647.5600000000004</v>
      </c>
      <c r="G36" s="32">
        <f t="shared" si="2"/>
        <v>-13647.559999999998</v>
      </c>
      <c r="H36" s="6">
        <f t="shared" si="0"/>
        <v>-46.475600000000007</v>
      </c>
      <c r="I36" s="6">
        <f t="shared" si="1"/>
        <v>-51.639555555555575</v>
      </c>
    </row>
    <row r="37" spans="2:9" ht="38.25" x14ac:dyDescent="0.2">
      <c r="B37" s="31">
        <v>18010200</v>
      </c>
      <c r="C37" s="16" t="s">
        <v>24</v>
      </c>
      <c r="D37" s="32">
        <v>150000</v>
      </c>
      <c r="E37" s="32">
        <v>150000</v>
      </c>
      <c r="F37" s="32">
        <v>40305.069999999985</v>
      </c>
      <c r="G37" s="32">
        <f t="shared" si="2"/>
        <v>-109694.93000000002</v>
      </c>
      <c r="H37" s="6">
        <f t="shared" si="0"/>
        <v>26.87004666666666</v>
      </c>
      <c r="I37" s="6">
        <f t="shared" si="1"/>
        <v>26.87004666666666</v>
      </c>
    </row>
    <row r="38" spans="2:9" ht="38.25" x14ac:dyDescent="0.2">
      <c r="B38" s="31">
        <v>18010300</v>
      </c>
      <c r="C38" s="16" t="s">
        <v>25</v>
      </c>
      <c r="D38" s="32">
        <v>450000</v>
      </c>
      <c r="E38" s="32">
        <v>450000.00000000006</v>
      </c>
      <c r="F38" s="32">
        <v>4945.7299999999996</v>
      </c>
      <c r="G38" s="32">
        <f t="shared" si="2"/>
        <v>-445054.27000000008</v>
      </c>
      <c r="H38" s="6">
        <f t="shared" si="0"/>
        <v>1.099051111111111</v>
      </c>
      <c r="I38" s="6">
        <f t="shared" si="1"/>
        <v>1.099051111111111</v>
      </c>
    </row>
    <row r="39" spans="2:9" ht="38.25" x14ac:dyDescent="0.2">
      <c r="B39" s="31">
        <v>18010400</v>
      </c>
      <c r="C39" s="16" t="s">
        <v>26</v>
      </c>
      <c r="D39" s="32">
        <v>90000</v>
      </c>
      <c r="E39" s="32">
        <v>80000</v>
      </c>
      <c r="F39" s="32">
        <v>108651.41</v>
      </c>
      <c r="G39" s="32">
        <f t="shared" si="2"/>
        <v>28651.410000000003</v>
      </c>
      <c r="H39" s="6">
        <f t="shared" si="0"/>
        <v>120.72378888888889</v>
      </c>
      <c r="I39" s="6">
        <f t="shared" si="1"/>
        <v>135.81426249999998</v>
      </c>
    </row>
    <row r="40" spans="2:9" x14ac:dyDescent="0.2">
      <c r="B40" s="31">
        <v>18010500</v>
      </c>
      <c r="C40" s="16" t="s">
        <v>27</v>
      </c>
      <c r="D40" s="32">
        <v>2000000</v>
      </c>
      <c r="E40" s="32">
        <v>1485000</v>
      </c>
      <c r="F40" s="32">
        <v>267973.81999999995</v>
      </c>
      <c r="G40" s="32">
        <f t="shared" si="2"/>
        <v>-1217026.1800000002</v>
      </c>
      <c r="H40" s="6">
        <f t="shared" si="0"/>
        <v>13.398690999999999</v>
      </c>
      <c r="I40" s="6">
        <f t="shared" si="1"/>
        <v>18.045375084175081</v>
      </c>
    </row>
    <row r="41" spans="2:9" x14ac:dyDescent="0.2">
      <c r="B41" s="31">
        <v>18010600</v>
      </c>
      <c r="C41" s="16" t="s">
        <v>28</v>
      </c>
      <c r="D41" s="32">
        <v>3000000</v>
      </c>
      <c r="E41" s="32">
        <v>2250000</v>
      </c>
      <c r="F41" s="32">
        <v>6187610.1000000015</v>
      </c>
      <c r="G41" s="32">
        <f t="shared" si="2"/>
        <v>3937610.1000000015</v>
      </c>
      <c r="H41" s="6">
        <f t="shared" si="0"/>
        <v>206.25367000000003</v>
      </c>
      <c r="I41" s="6">
        <f t="shared" si="1"/>
        <v>275.00489333333337</v>
      </c>
    </row>
    <row r="42" spans="2:9" x14ac:dyDescent="0.2">
      <c r="B42" s="31">
        <v>18010700</v>
      </c>
      <c r="C42" s="16" t="s">
        <v>29</v>
      </c>
      <c r="D42" s="32">
        <v>800000</v>
      </c>
      <c r="E42" s="32">
        <v>570000</v>
      </c>
      <c r="F42" s="32">
        <v>529781.6399999999</v>
      </c>
      <c r="G42" s="32">
        <f t="shared" si="2"/>
        <v>-40218.360000000102</v>
      </c>
      <c r="H42" s="6">
        <f t="shared" si="0"/>
        <v>66.222704999999976</v>
      </c>
      <c r="I42" s="6">
        <f t="shared" si="1"/>
        <v>92.944147368421042</v>
      </c>
    </row>
    <row r="43" spans="2:9" ht="25.5" x14ac:dyDescent="0.2">
      <c r="B43" s="31">
        <v>18010800</v>
      </c>
      <c r="C43" s="16" t="s">
        <v>162</v>
      </c>
      <c r="D43" s="32">
        <v>0</v>
      </c>
      <c r="E43" s="32">
        <v>0</v>
      </c>
      <c r="F43" s="32">
        <v>0</v>
      </c>
      <c r="G43" s="32">
        <f t="shared" si="2"/>
        <v>0</v>
      </c>
      <c r="H43" s="6">
        <f t="shared" si="0"/>
        <v>0</v>
      </c>
      <c r="I43" s="6">
        <f t="shared" si="1"/>
        <v>0</v>
      </c>
    </row>
    <row r="44" spans="2:9" x14ac:dyDescent="0.2">
      <c r="B44" s="31">
        <v>18010900</v>
      </c>
      <c r="C44" s="16" t="s">
        <v>30</v>
      </c>
      <c r="D44" s="32">
        <v>1701400</v>
      </c>
      <c r="E44" s="32">
        <v>1265000</v>
      </c>
      <c r="F44" s="32">
        <v>708795.17000000027</v>
      </c>
      <c r="G44" s="32">
        <f t="shared" si="2"/>
        <v>-556204.82999999973</v>
      </c>
      <c r="H44" s="6">
        <f t="shared" si="0"/>
        <v>41.659525684730234</v>
      </c>
      <c r="I44" s="6">
        <f t="shared" si="1"/>
        <v>56.031238735177894</v>
      </c>
    </row>
    <row r="45" spans="2:9" x14ac:dyDescent="0.2">
      <c r="B45" s="31">
        <v>18011100</v>
      </c>
      <c r="C45" s="16" t="s">
        <v>31</v>
      </c>
      <c r="D45" s="32">
        <v>0</v>
      </c>
      <c r="E45" s="32">
        <v>0</v>
      </c>
      <c r="F45" s="32">
        <v>12500</v>
      </c>
      <c r="G45" s="32">
        <f t="shared" si="2"/>
        <v>12500</v>
      </c>
      <c r="H45" s="6">
        <f t="shared" si="0"/>
        <v>0</v>
      </c>
      <c r="I45" s="6">
        <f t="shared" si="1"/>
        <v>0</v>
      </c>
    </row>
    <row r="46" spans="2:9" x14ac:dyDescent="0.2">
      <c r="B46" s="31">
        <v>18050000</v>
      </c>
      <c r="C46" s="16" t="s">
        <v>32</v>
      </c>
      <c r="D46" s="32">
        <v>3250000</v>
      </c>
      <c r="E46" s="32">
        <v>2415000</v>
      </c>
      <c r="F46" s="32">
        <v>2576330.3600000003</v>
      </c>
      <c r="G46" s="32">
        <f t="shared" si="2"/>
        <v>161330.36000000034</v>
      </c>
      <c r="H46" s="6">
        <f t="shared" si="0"/>
        <v>79.271703384615392</v>
      </c>
      <c r="I46" s="6">
        <f t="shared" si="1"/>
        <v>106.68034616977226</v>
      </c>
    </row>
    <row r="47" spans="2:9" x14ac:dyDescent="0.2">
      <c r="B47" s="31">
        <v>18050300</v>
      </c>
      <c r="C47" s="16" t="s">
        <v>33</v>
      </c>
      <c r="D47" s="32">
        <v>50000</v>
      </c>
      <c r="E47" s="32">
        <v>29999.999999999996</v>
      </c>
      <c r="F47" s="32">
        <v>113844.08</v>
      </c>
      <c r="G47" s="32">
        <f t="shared" si="2"/>
        <v>83844.08</v>
      </c>
      <c r="H47" s="6">
        <f t="shared" si="0"/>
        <v>227.68815999999998</v>
      </c>
      <c r="I47" s="6">
        <f t="shared" si="1"/>
        <v>379.48026666666669</v>
      </c>
    </row>
    <row r="48" spans="2:9" x14ac:dyDescent="0.2">
      <c r="B48" s="31">
        <v>18050400</v>
      </c>
      <c r="C48" s="16" t="s">
        <v>34</v>
      </c>
      <c r="D48" s="32">
        <v>1800000</v>
      </c>
      <c r="E48" s="32">
        <v>1350000</v>
      </c>
      <c r="F48" s="32">
        <v>1607726.1000000003</v>
      </c>
      <c r="G48" s="32">
        <f t="shared" si="2"/>
        <v>257726.10000000033</v>
      </c>
      <c r="H48" s="6">
        <f t="shared" si="0"/>
        <v>89.318116666666683</v>
      </c>
      <c r="I48" s="6">
        <f t="shared" si="1"/>
        <v>119.09082222222224</v>
      </c>
    </row>
    <row r="49" spans="2:9" ht="63.75" x14ac:dyDescent="0.2">
      <c r="B49" s="31">
        <v>18050500</v>
      </c>
      <c r="C49" s="16" t="s">
        <v>35</v>
      </c>
      <c r="D49" s="32">
        <v>1400000</v>
      </c>
      <c r="E49" s="32">
        <v>1035000</v>
      </c>
      <c r="F49" s="32">
        <v>854760.17999999993</v>
      </c>
      <c r="G49" s="32">
        <f t="shared" si="2"/>
        <v>-180239.82000000007</v>
      </c>
      <c r="H49" s="6">
        <f t="shared" ref="H49:H96" si="3">IF(D49=0,0,F49/D49*100)</f>
        <v>61.054298571428568</v>
      </c>
      <c r="I49" s="6">
        <f t="shared" ref="I49:I96" si="4">IF(E49=0,0,F49/E49*100)</f>
        <v>82.585524637681146</v>
      </c>
    </row>
    <row r="50" spans="2:9" x14ac:dyDescent="0.2">
      <c r="B50" s="5">
        <v>20000000</v>
      </c>
      <c r="C50" s="30" t="s">
        <v>36</v>
      </c>
      <c r="D50" s="28">
        <v>605000</v>
      </c>
      <c r="E50" s="28">
        <v>455000.00000000006</v>
      </c>
      <c r="F50" s="28">
        <v>96855.94</v>
      </c>
      <c r="G50" s="28">
        <f t="shared" si="2"/>
        <v>-358144.06000000006</v>
      </c>
      <c r="H50" s="29">
        <f t="shared" si="3"/>
        <v>16.009246280991736</v>
      </c>
      <c r="I50" s="29">
        <f t="shared" si="4"/>
        <v>21.287019780219779</v>
      </c>
    </row>
    <row r="51" spans="2:9" x14ac:dyDescent="0.2">
      <c r="B51" s="31">
        <v>21000000</v>
      </c>
      <c r="C51" s="16" t="s">
        <v>37</v>
      </c>
      <c r="D51" s="32">
        <v>5000</v>
      </c>
      <c r="E51" s="32">
        <v>5000</v>
      </c>
      <c r="F51" s="32">
        <v>20978</v>
      </c>
      <c r="G51" s="32">
        <f t="shared" si="2"/>
        <v>15978</v>
      </c>
      <c r="H51" s="6">
        <f t="shared" si="3"/>
        <v>419.56</v>
      </c>
      <c r="I51" s="6">
        <f t="shared" si="4"/>
        <v>419.56</v>
      </c>
    </row>
    <row r="52" spans="2:9" x14ac:dyDescent="0.2">
      <c r="B52" s="31">
        <v>21080000</v>
      </c>
      <c r="C52" s="16" t="s">
        <v>38</v>
      </c>
      <c r="D52" s="32">
        <v>5000</v>
      </c>
      <c r="E52" s="32">
        <v>5000</v>
      </c>
      <c r="F52" s="32">
        <v>20978</v>
      </c>
      <c r="G52" s="32">
        <f t="shared" si="2"/>
        <v>15978</v>
      </c>
      <c r="H52" s="6">
        <f t="shared" si="3"/>
        <v>419.56</v>
      </c>
      <c r="I52" s="6">
        <f t="shared" si="4"/>
        <v>419.56</v>
      </c>
    </row>
    <row r="53" spans="2:9" x14ac:dyDescent="0.2">
      <c r="B53" s="31">
        <v>21081100</v>
      </c>
      <c r="C53" s="16" t="s">
        <v>39</v>
      </c>
      <c r="D53" s="32">
        <v>5000</v>
      </c>
      <c r="E53" s="32">
        <v>5000</v>
      </c>
      <c r="F53" s="32">
        <v>20978</v>
      </c>
      <c r="G53" s="32">
        <f t="shared" si="2"/>
        <v>15978</v>
      </c>
      <c r="H53" s="6">
        <f t="shared" si="3"/>
        <v>419.56</v>
      </c>
      <c r="I53" s="6">
        <f t="shared" si="4"/>
        <v>419.56</v>
      </c>
    </row>
    <row r="54" spans="2:9" ht="25.5" x14ac:dyDescent="0.2">
      <c r="B54" s="31">
        <v>22000000</v>
      </c>
      <c r="C54" s="16" t="s">
        <v>40</v>
      </c>
      <c r="D54" s="32">
        <v>600000</v>
      </c>
      <c r="E54" s="32">
        <v>450000.00000000006</v>
      </c>
      <c r="F54" s="32">
        <v>75877.94</v>
      </c>
      <c r="G54" s="32">
        <f t="shared" si="2"/>
        <v>-374122.06000000006</v>
      </c>
      <c r="H54" s="6">
        <f t="shared" si="3"/>
        <v>12.646323333333335</v>
      </c>
      <c r="I54" s="6">
        <f t="shared" si="4"/>
        <v>16.861764444444443</v>
      </c>
    </row>
    <row r="55" spans="2:9" x14ac:dyDescent="0.2">
      <c r="B55" s="31">
        <v>22010000</v>
      </c>
      <c r="C55" s="16" t="s">
        <v>41</v>
      </c>
      <c r="D55" s="32">
        <v>600000</v>
      </c>
      <c r="E55" s="32">
        <v>450000.00000000006</v>
      </c>
      <c r="F55" s="32">
        <v>74948.350000000006</v>
      </c>
      <c r="G55" s="32">
        <f t="shared" si="2"/>
        <v>-375051.65</v>
      </c>
      <c r="H55" s="6">
        <f t="shared" si="3"/>
        <v>12.491391666666669</v>
      </c>
      <c r="I55" s="6">
        <f t="shared" si="4"/>
        <v>16.65518888888889</v>
      </c>
    </row>
    <row r="56" spans="2:9" x14ac:dyDescent="0.2">
      <c r="B56" s="31">
        <v>22012500</v>
      </c>
      <c r="C56" s="16" t="s">
        <v>42</v>
      </c>
      <c r="D56" s="32">
        <v>600000</v>
      </c>
      <c r="E56" s="32">
        <v>450000.00000000006</v>
      </c>
      <c r="F56" s="32">
        <v>7118.3500000000049</v>
      </c>
      <c r="G56" s="32">
        <f t="shared" si="2"/>
        <v>-442881.65000000008</v>
      </c>
      <c r="H56" s="6">
        <f t="shared" si="3"/>
        <v>1.1863916666666676</v>
      </c>
      <c r="I56" s="6">
        <f t="shared" si="4"/>
        <v>1.5818555555555565</v>
      </c>
    </row>
    <row r="57" spans="2:9" ht="25.5" x14ac:dyDescent="0.2">
      <c r="B57" s="31">
        <v>22012600</v>
      </c>
      <c r="C57" s="16" t="s">
        <v>163</v>
      </c>
      <c r="D57" s="32">
        <v>0</v>
      </c>
      <c r="E57" s="32">
        <v>0</v>
      </c>
      <c r="F57" s="32">
        <v>67830</v>
      </c>
      <c r="G57" s="32">
        <f t="shared" si="2"/>
        <v>67830</v>
      </c>
      <c r="H57" s="6">
        <f t="shared" si="3"/>
        <v>0</v>
      </c>
      <c r="I57" s="6">
        <f t="shared" si="4"/>
        <v>0</v>
      </c>
    </row>
    <row r="58" spans="2:9" x14ac:dyDescent="0.2">
      <c r="B58" s="31">
        <v>22090000</v>
      </c>
      <c r="C58" s="16" t="s">
        <v>43</v>
      </c>
      <c r="D58" s="32">
        <v>0</v>
      </c>
      <c r="E58" s="32">
        <v>0</v>
      </c>
      <c r="F58" s="32">
        <v>929.59</v>
      </c>
      <c r="G58" s="32">
        <f t="shared" si="2"/>
        <v>929.59</v>
      </c>
      <c r="H58" s="6">
        <f t="shared" si="3"/>
        <v>0</v>
      </c>
      <c r="I58" s="6">
        <f t="shared" si="4"/>
        <v>0</v>
      </c>
    </row>
    <row r="59" spans="2:9" ht="38.25" x14ac:dyDescent="0.2">
      <c r="B59" s="31">
        <v>22090100</v>
      </c>
      <c r="C59" s="16" t="s">
        <v>44</v>
      </c>
      <c r="D59" s="32">
        <v>0</v>
      </c>
      <c r="E59" s="32">
        <v>0</v>
      </c>
      <c r="F59" s="32">
        <v>929.59</v>
      </c>
      <c r="G59" s="32">
        <f t="shared" si="2"/>
        <v>929.59</v>
      </c>
      <c r="H59" s="6">
        <f t="shared" si="3"/>
        <v>0</v>
      </c>
      <c r="I59" s="6">
        <f t="shared" si="4"/>
        <v>0</v>
      </c>
    </row>
    <row r="60" spans="2:9" x14ac:dyDescent="0.2">
      <c r="B60" s="5">
        <v>40000000</v>
      </c>
      <c r="C60" s="30" t="s">
        <v>45</v>
      </c>
      <c r="D60" s="28">
        <v>30789396.5</v>
      </c>
      <c r="E60" s="28">
        <v>23195872.5</v>
      </c>
      <c r="F60" s="28">
        <v>23268402.5</v>
      </c>
      <c r="G60" s="28">
        <f t="shared" si="2"/>
        <v>72530</v>
      </c>
      <c r="H60" s="29">
        <f t="shared" si="3"/>
        <v>75.572778764923171</v>
      </c>
      <c r="I60" s="29">
        <f t="shared" si="4"/>
        <v>100.31268493996077</v>
      </c>
    </row>
    <row r="61" spans="2:9" x14ac:dyDescent="0.2">
      <c r="B61" s="31">
        <v>41000000</v>
      </c>
      <c r="C61" s="16" t="s">
        <v>46</v>
      </c>
      <c r="D61" s="32">
        <v>30789396.5</v>
      </c>
      <c r="E61" s="32">
        <v>23195872.5</v>
      </c>
      <c r="F61" s="32">
        <v>23268402.5</v>
      </c>
      <c r="G61" s="32">
        <f t="shared" si="2"/>
        <v>72530</v>
      </c>
      <c r="H61" s="6">
        <f t="shared" si="3"/>
        <v>75.572778764923171</v>
      </c>
      <c r="I61" s="6">
        <f t="shared" si="4"/>
        <v>100.31268493996077</v>
      </c>
    </row>
    <row r="62" spans="2:9" x14ac:dyDescent="0.2">
      <c r="B62" s="31">
        <v>41020000</v>
      </c>
      <c r="C62" s="16" t="s">
        <v>47</v>
      </c>
      <c r="D62" s="32">
        <v>10932400</v>
      </c>
      <c r="E62" s="32">
        <v>8199000</v>
      </c>
      <c r="F62" s="32">
        <v>8199000</v>
      </c>
      <c r="G62" s="32">
        <f t="shared" si="2"/>
        <v>0</v>
      </c>
      <c r="H62" s="6">
        <f t="shared" si="3"/>
        <v>74.997255863305398</v>
      </c>
      <c r="I62" s="6">
        <f t="shared" si="4"/>
        <v>100</v>
      </c>
    </row>
    <row r="63" spans="2:9" x14ac:dyDescent="0.2">
      <c r="B63" s="31">
        <v>41020100</v>
      </c>
      <c r="C63" s="16" t="s">
        <v>48</v>
      </c>
      <c r="D63" s="32">
        <v>10932400</v>
      </c>
      <c r="E63" s="32">
        <v>8199000</v>
      </c>
      <c r="F63" s="32">
        <v>8199000</v>
      </c>
      <c r="G63" s="32">
        <f t="shared" si="2"/>
        <v>0</v>
      </c>
      <c r="H63" s="6">
        <f t="shared" si="3"/>
        <v>74.997255863305398</v>
      </c>
      <c r="I63" s="6">
        <f t="shared" si="4"/>
        <v>100</v>
      </c>
    </row>
    <row r="64" spans="2:9" x14ac:dyDescent="0.2">
      <c r="B64" s="31">
        <v>41030000</v>
      </c>
      <c r="C64" s="16" t="s">
        <v>49</v>
      </c>
      <c r="D64" s="32">
        <v>19242452</v>
      </c>
      <c r="E64" s="32">
        <v>14397352</v>
      </c>
      <c r="F64" s="32">
        <v>14412352</v>
      </c>
      <c r="G64" s="32">
        <f t="shared" si="2"/>
        <v>15000</v>
      </c>
      <c r="H64" s="6">
        <f t="shared" si="3"/>
        <v>74.898729122463195</v>
      </c>
      <c r="I64" s="6">
        <f t="shared" si="4"/>
        <v>100.10418582528231</v>
      </c>
    </row>
    <row r="65" spans="2:9" ht="25.5" x14ac:dyDescent="0.2">
      <c r="B65" s="31">
        <v>41033900</v>
      </c>
      <c r="C65" s="16" t="s">
        <v>50</v>
      </c>
      <c r="D65" s="32">
        <v>18335100</v>
      </c>
      <c r="E65" s="32">
        <v>13490000</v>
      </c>
      <c r="F65" s="32">
        <v>13490000</v>
      </c>
      <c r="G65" s="32">
        <f t="shared" si="2"/>
        <v>0</v>
      </c>
      <c r="H65" s="6">
        <f t="shared" si="3"/>
        <v>73.574728253459213</v>
      </c>
      <c r="I65" s="6">
        <f t="shared" si="4"/>
        <v>100</v>
      </c>
    </row>
    <row r="66" spans="2:9" ht="38.25" x14ac:dyDescent="0.2">
      <c r="B66" s="31">
        <v>41034500</v>
      </c>
      <c r="C66" s="16" t="s">
        <v>158</v>
      </c>
      <c r="D66" s="32">
        <v>510232</v>
      </c>
      <c r="E66" s="32">
        <v>510232</v>
      </c>
      <c r="F66" s="32">
        <v>525232</v>
      </c>
      <c r="G66" s="32">
        <f t="shared" si="2"/>
        <v>15000</v>
      </c>
      <c r="H66" s="6">
        <f t="shared" si="3"/>
        <v>102.93983913200269</v>
      </c>
      <c r="I66" s="6">
        <f t="shared" si="4"/>
        <v>102.93983913200269</v>
      </c>
    </row>
    <row r="67" spans="2:9" ht="51" x14ac:dyDescent="0.2">
      <c r="B67" s="31">
        <v>41035500</v>
      </c>
      <c r="C67" s="16" t="s">
        <v>164</v>
      </c>
      <c r="D67" s="32">
        <v>397120</v>
      </c>
      <c r="E67" s="32">
        <v>397120</v>
      </c>
      <c r="F67" s="32">
        <v>397120</v>
      </c>
      <c r="G67" s="32">
        <f t="shared" si="2"/>
        <v>0</v>
      </c>
      <c r="H67" s="6">
        <f t="shared" si="3"/>
        <v>100</v>
      </c>
      <c r="I67" s="6">
        <f t="shared" si="4"/>
        <v>100</v>
      </c>
    </row>
    <row r="68" spans="2:9" ht="25.5" x14ac:dyDescent="0.2">
      <c r="B68" s="31">
        <v>41040000</v>
      </c>
      <c r="C68" s="16" t="s">
        <v>165</v>
      </c>
      <c r="D68" s="32">
        <v>0</v>
      </c>
      <c r="E68" s="32">
        <v>0</v>
      </c>
      <c r="F68" s="32">
        <v>25530</v>
      </c>
      <c r="G68" s="32">
        <f t="shared" si="2"/>
        <v>25530</v>
      </c>
      <c r="H68" s="6">
        <f t="shared" si="3"/>
        <v>0</v>
      </c>
      <c r="I68" s="6">
        <f t="shared" si="4"/>
        <v>0</v>
      </c>
    </row>
    <row r="69" spans="2:9" ht="63.75" x14ac:dyDescent="0.2">
      <c r="B69" s="31">
        <v>41040200</v>
      </c>
      <c r="C69" s="16" t="s">
        <v>166</v>
      </c>
      <c r="D69" s="32">
        <v>0</v>
      </c>
      <c r="E69" s="32">
        <v>0</v>
      </c>
      <c r="F69" s="32">
        <v>25530</v>
      </c>
      <c r="G69" s="32">
        <f t="shared" si="2"/>
        <v>25530</v>
      </c>
      <c r="H69" s="6">
        <f t="shared" si="3"/>
        <v>0</v>
      </c>
      <c r="I69" s="6">
        <f t="shared" si="4"/>
        <v>0</v>
      </c>
    </row>
    <row r="70" spans="2:9" ht="25.5" x14ac:dyDescent="0.2">
      <c r="B70" s="31">
        <v>41050000</v>
      </c>
      <c r="C70" s="16" t="s">
        <v>51</v>
      </c>
      <c r="D70" s="32">
        <v>614544.5</v>
      </c>
      <c r="E70" s="32">
        <v>599520.5</v>
      </c>
      <c r="F70" s="32">
        <v>631520.5</v>
      </c>
      <c r="G70" s="32">
        <f t="shared" si="2"/>
        <v>32000</v>
      </c>
      <c r="H70" s="6">
        <f t="shared" si="3"/>
        <v>102.76237115457059</v>
      </c>
      <c r="I70" s="6">
        <f t="shared" si="4"/>
        <v>105.3375989645058</v>
      </c>
    </row>
    <row r="71" spans="2:9" ht="51" x14ac:dyDescent="0.2">
      <c r="B71" s="31">
        <v>41051200</v>
      </c>
      <c r="C71" s="16" t="s">
        <v>52</v>
      </c>
      <c r="D71" s="32">
        <v>30900</v>
      </c>
      <c r="E71" s="32">
        <v>18876</v>
      </c>
      <c r="F71" s="32">
        <v>18876</v>
      </c>
      <c r="G71" s="32">
        <f t="shared" si="2"/>
        <v>0</v>
      </c>
      <c r="H71" s="6">
        <f t="shared" si="3"/>
        <v>61.087378640776699</v>
      </c>
      <c r="I71" s="6">
        <f t="shared" si="4"/>
        <v>100</v>
      </c>
    </row>
    <row r="72" spans="2:9" ht="51" x14ac:dyDescent="0.2">
      <c r="B72" s="31">
        <v>41051400</v>
      </c>
      <c r="C72" s="16" t="s">
        <v>167</v>
      </c>
      <c r="D72" s="32">
        <v>311344.5</v>
      </c>
      <c r="E72" s="32">
        <v>311344.5</v>
      </c>
      <c r="F72" s="32">
        <v>311344.5</v>
      </c>
      <c r="G72" s="32">
        <f t="shared" si="2"/>
        <v>0</v>
      </c>
      <c r="H72" s="6">
        <f t="shared" si="3"/>
        <v>100</v>
      </c>
      <c r="I72" s="6">
        <f t="shared" si="4"/>
        <v>100</v>
      </c>
    </row>
    <row r="73" spans="2:9" ht="38.25" x14ac:dyDescent="0.2">
      <c r="B73" s="31">
        <v>41051500</v>
      </c>
      <c r="C73" s="16" t="s">
        <v>168</v>
      </c>
      <c r="D73" s="32">
        <v>0</v>
      </c>
      <c r="E73" s="32">
        <v>0</v>
      </c>
      <c r="F73" s="32">
        <v>0</v>
      </c>
      <c r="G73" s="32">
        <f t="shared" si="2"/>
        <v>0</v>
      </c>
      <c r="H73" s="6">
        <f t="shared" si="3"/>
        <v>0</v>
      </c>
      <c r="I73" s="6">
        <f t="shared" si="4"/>
        <v>0</v>
      </c>
    </row>
    <row r="74" spans="2:9" x14ac:dyDescent="0.2">
      <c r="B74" s="31">
        <v>41053900</v>
      </c>
      <c r="C74" s="16" t="s">
        <v>53</v>
      </c>
      <c r="D74" s="32">
        <v>12600</v>
      </c>
      <c r="E74" s="32">
        <v>9600</v>
      </c>
      <c r="F74" s="32">
        <v>41600</v>
      </c>
      <c r="G74" s="32">
        <f t="shared" si="2"/>
        <v>32000</v>
      </c>
      <c r="H74" s="6">
        <f t="shared" si="3"/>
        <v>330.15873015873012</v>
      </c>
      <c r="I74" s="6">
        <f t="shared" si="4"/>
        <v>433.33333333333331</v>
      </c>
    </row>
    <row r="75" spans="2:9" ht="51" x14ac:dyDescent="0.2">
      <c r="B75" s="31">
        <v>41055000</v>
      </c>
      <c r="C75" s="16" t="s">
        <v>54</v>
      </c>
      <c r="D75" s="32">
        <v>259700</v>
      </c>
      <c r="E75" s="32">
        <v>259700</v>
      </c>
      <c r="F75" s="32">
        <v>259700</v>
      </c>
      <c r="G75" s="32">
        <f t="shared" si="2"/>
        <v>0</v>
      </c>
      <c r="H75" s="6">
        <f t="shared" si="3"/>
        <v>100</v>
      </c>
      <c r="I75" s="6">
        <f t="shared" si="4"/>
        <v>100</v>
      </c>
    </row>
    <row r="76" spans="2:9" x14ac:dyDescent="0.2">
      <c r="B76" s="124" t="s">
        <v>55</v>
      </c>
      <c r="C76" s="125"/>
      <c r="D76" s="10">
        <v>27326400</v>
      </c>
      <c r="E76" s="10">
        <v>20356000</v>
      </c>
      <c r="F76" s="10">
        <v>19295272.140000004</v>
      </c>
      <c r="G76" s="10">
        <f>F76-E76</f>
        <v>-1060727.8599999957</v>
      </c>
      <c r="H76" s="10">
        <f t="shared" si="3"/>
        <v>70.610369971895324</v>
      </c>
      <c r="I76" s="10">
        <f t="shared" si="4"/>
        <v>94.789114462566332</v>
      </c>
    </row>
    <row r="77" spans="2:9" x14ac:dyDescent="0.2">
      <c r="B77" s="124" t="s">
        <v>80</v>
      </c>
      <c r="C77" s="125"/>
      <c r="D77" s="10">
        <v>58115796.5</v>
      </c>
      <c r="E77" s="10">
        <v>43551872.5</v>
      </c>
      <c r="F77" s="10">
        <v>42563674.640000001</v>
      </c>
      <c r="G77" s="10">
        <f>F77-E77</f>
        <v>-988197.8599999994</v>
      </c>
      <c r="H77" s="10">
        <f t="shared" si="3"/>
        <v>73.239424052288442</v>
      </c>
      <c r="I77" s="10">
        <f t="shared" si="4"/>
        <v>97.730986514988544</v>
      </c>
    </row>
    <row r="78" spans="2:9" ht="15" x14ac:dyDescent="0.2">
      <c r="B78" s="9"/>
      <c r="C78" s="41" t="s">
        <v>77</v>
      </c>
      <c r="D78" s="42"/>
      <c r="E78" s="43"/>
      <c r="F78" s="43"/>
      <c r="G78" s="7"/>
      <c r="H78" s="7"/>
      <c r="I78" s="7"/>
    </row>
    <row r="79" spans="2:9" x14ac:dyDescent="0.2">
      <c r="B79" s="5">
        <v>10000000</v>
      </c>
      <c r="C79" s="5" t="s">
        <v>4</v>
      </c>
      <c r="D79" s="28">
        <v>0</v>
      </c>
      <c r="E79" s="28">
        <v>0</v>
      </c>
      <c r="F79" s="28">
        <v>10436.98</v>
      </c>
      <c r="G79" s="29">
        <f t="shared" ref="G79:G94" si="5">F79-E79</f>
        <v>10436.98</v>
      </c>
      <c r="H79" s="29">
        <f t="shared" si="3"/>
        <v>0</v>
      </c>
      <c r="I79" s="29">
        <f t="shared" si="4"/>
        <v>0</v>
      </c>
    </row>
    <row r="80" spans="2:9" x14ac:dyDescent="0.2">
      <c r="B80" s="39">
        <v>19000000</v>
      </c>
      <c r="C80" s="39" t="s">
        <v>66</v>
      </c>
      <c r="D80" s="40">
        <v>0</v>
      </c>
      <c r="E80" s="40">
        <v>0</v>
      </c>
      <c r="F80" s="40">
        <v>10436.98</v>
      </c>
      <c r="G80" s="6">
        <f t="shared" si="5"/>
        <v>10436.98</v>
      </c>
      <c r="H80" s="6">
        <f t="shared" si="3"/>
        <v>0</v>
      </c>
      <c r="I80" s="6">
        <f t="shared" si="4"/>
        <v>0</v>
      </c>
    </row>
    <row r="81" spans="2:9" x14ac:dyDescent="0.2">
      <c r="B81" s="39">
        <v>19010000</v>
      </c>
      <c r="C81" s="39" t="s">
        <v>67</v>
      </c>
      <c r="D81" s="40">
        <v>0</v>
      </c>
      <c r="E81" s="40">
        <v>0</v>
      </c>
      <c r="F81" s="40">
        <v>10436.98</v>
      </c>
      <c r="G81" s="6">
        <f t="shared" si="5"/>
        <v>10436.98</v>
      </c>
      <c r="H81" s="6">
        <f t="shared" si="3"/>
        <v>0</v>
      </c>
      <c r="I81" s="6">
        <f t="shared" si="4"/>
        <v>0</v>
      </c>
    </row>
    <row r="82" spans="2:9" x14ac:dyDescent="0.2">
      <c r="B82" s="39">
        <v>19010100</v>
      </c>
      <c r="C82" s="39" t="s">
        <v>68</v>
      </c>
      <c r="D82" s="40">
        <v>0</v>
      </c>
      <c r="E82" s="40">
        <v>0</v>
      </c>
      <c r="F82" s="40">
        <v>9939.48</v>
      </c>
      <c r="G82" s="6">
        <f t="shared" si="5"/>
        <v>9939.48</v>
      </c>
      <c r="H82" s="6">
        <f t="shared" si="3"/>
        <v>0</v>
      </c>
      <c r="I82" s="6">
        <f t="shared" si="4"/>
        <v>0</v>
      </c>
    </row>
    <row r="83" spans="2:9" x14ac:dyDescent="0.2">
      <c r="B83" s="39">
        <v>19010300</v>
      </c>
      <c r="C83" s="39" t="s">
        <v>69</v>
      </c>
      <c r="D83" s="40">
        <v>0</v>
      </c>
      <c r="E83" s="40">
        <v>0</v>
      </c>
      <c r="F83" s="40">
        <v>497.5</v>
      </c>
      <c r="G83" s="6">
        <f t="shared" si="5"/>
        <v>497.5</v>
      </c>
      <c r="H83" s="6">
        <f t="shared" si="3"/>
        <v>0</v>
      </c>
      <c r="I83" s="6">
        <f t="shared" si="4"/>
        <v>0</v>
      </c>
    </row>
    <row r="84" spans="2:9" x14ac:dyDescent="0.2">
      <c r="B84" s="5">
        <v>20000000</v>
      </c>
      <c r="C84" s="5" t="s">
        <v>36</v>
      </c>
      <c r="D84" s="28">
        <v>728044</v>
      </c>
      <c r="E84" s="28">
        <v>544537.02</v>
      </c>
      <c r="F84" s="28">
        <v>443901.24</v>
      </c>
      <c r="G84" s="29">
        <f t="shared" si="5"/>
        <v>-100635.78000000003</v>
      </c>
      <c r="H84" s="29">
        <f t="shared" si="3"/>
        <v>60.97175994857453</v>
      </c>
      <c r="I84" s="29">
        <f t="shared" si="4"/>
        <v>81.519019588420264</v>
      </c>
    </row>
    <row r="85" spans="2:9" x14ac:dyDescent="0.2">
      <c r="B85" s="39">
        <v>24000000</v>
      </c>
      <c r="C85" s="39" t="s">
        <v>70</v>
      </c>
      <c r="D85" s="40">
        <v>0</v>
      </c>
      <c r="E85" s="40">
        <v>0</v>
      </c>
      <c r="F85" s="40">
        <v>2717.92</v>
      </c>
      <c r="G85" s="6">
        <f t="shared" si="5"/>
        <v>2717.92</v>
      </c>
      <c r="H85" s="6">
        <f t="shared" si="3"/>
        <v>0</v>
      </c>
      <c r="I85" s="6">
        <f t="shared" si="4"/>
        <v>0</v>
      </c>
    </row>
    <row r="86" spans="2:9" x14ac:dyDescent="0.2">
      <c r="B86" s="39">
        <v>24060000</v>
      </c>
      <c r="C86" s="39" t="s">
        <v>38</v>
      </c>
      <c r="D86" s="40">
        <v>0</v>
      </c>
      <c r="E86" s="40">
        <v>0</v>
      </c>
      <c r="F86" s="40">
        <v>2717.92</v>
      </c>
      <c r="G86" s="6">
        <f t="shared" si="5"/>
        <v>2717.92</v>
      </c>
      <c r="H86" s="6">
        <f t="shared" si="3"/>
        <v>0</v>
      </c>
      <c r="I86" s="6">
        <f t="shared" si="4"/>
        <v>0</v>
      </c>
    </row>
    <row r="87" spans="2:9" x14ac:dyDescent="0.2">
      <c r="B87" s="39">
        <v>24062100</v>
      </c>
      <c r="C87" s="39" t="s">
        <v>71</v>
      </c>
      <c r="D87" s="40">
        <v>0</v>
      </c>
      <c r="E87" s="40">
        <v>0</v>
      </c>
      <c r="F87" s="40">
        <v>2717.92</v>
      </c>
      <c r="G87" s="6">
        <f t="shared" si="5"/>
        <v>2717.92</v>
      </c>
      <c r="H87" s="6">
        <f t="shared" si="3"/>
        <v>0</v>
      </c>
      <c r="I87" s="6">
        <f t="shared" si="4"/>
        <v>0</v>
      </c>
    </row>
    <row r="88" spans="2:9" x14ac:dyDescent="0.2">
      <c r="B88" s="39">
        <v>25000000</v>
      </c>
      <c r="C88" s="39" t="s">
        <v>72</v>
      </c>
      <c r="D88" s="40">
        <v>728044</v>
      </c>
      <c r="E88" s="40">
        <v>544537.02</v>
      </c>
      <c r="F88" s="40">
        <v>441183.32</v>
      </c>
      <c r="G88" s="6">
        <f t="shared" si="5"/>
        <v>-103353.70000000001</v>
      </c>
      <c r="H88" s="6">
        <f t="shared" si="3"/>
        <v>60.598441852415519</v>
      </c>
      <c r="I88" s="6">
        <f t="shared" si="4"/>
        <v>81.019894662074577</v>
      </c>
    </row>
    <row r="89" spans="2:9" x14ac:dyDescent="0.2">
      <c r="B89" s="39">
        <v>25010000</v>
      </c>
      <c r="C89" s="39" t="s">
        <v>73</v>
      </c>
      <c r="D89" s="40">
        <v>600000</v>
      </c>
      <c r="E89" s="40">
        <v>448767.12</v>
      </c>
      <c r="F89" s="40">
        <v>355578.82</v>
      </c>
      <c r="G89" s="6">
        <f t="shared" si="5"/>
        <v>-93188.299999999988</v>
      </c>
      <c r="H89" s="6">
        <f t="shared" si="3"/>
        <v>59.263136666666668</v>
      </c>
      <c r="I89" s="6">
        <f t="shared" si="4"/>
        <v>79.234597222719884</v>
      </c>
    </row>
    <row r="90" spans="2:9" x14ac:dyDescent="0.2">
      <c r="B90" s="39">
        <v>25010100</v>
      </c>
      <c r="C90" s="39" t="s">
        <v>74</v>
      </c>
      <c r="D90" s="40">
        <v>600000</v>
      </c>
      <c r="E90" s="40">
        <v>448767.12</v>
      </c>
      <c r="F90" s="40">
        <v>345118.82</v>
      </c>
      <c r="G90" s="6">
        <f t="shared" si="5"/>
        <v>-103648.29999999999</v>
      </c>
      <c r="H90" s="6">
        <f t="shared" si="3"/>
        <v>57.519803333333329</v>
      </c>
      <c r="I90" s="6">
        <f t="shared" si="4"/>
        <v>76.903766924813922</v>
      </c>
    </row>
    <row r="91" spans="2:9" x14ac:dyDescent="0.2">
      <c r="B91" s="39">
        <v>25010400</v>
      </c>
      <c r="C91" s="39" t="s">
        <v>170</v>
      </c>
      <c r="D91" s="40">
        <v>0</v>
      </c>
      <c r="E91" s="40">
        <v>0</v>
      </c>
      <c r="F91" s="40">
        <v>10460</v>
      </c>
      <c r="G91" s="6">
        <f t="shared" si="5"/>
        <v>10460</v>
      </c>
      <c r="H91" s="6">
        <f t="shared" si="3"/>
        <v>0</v>
      </c>
      <c r="I91" s="6">
        <f t="shared" si="4"/>
        <v>0</v>
      </c>
    </row>
    <row r="92" spans="2:9" x14ac:dyDescent="0.2">
      <c r="B92" s="39">
        <v>25020000</v>
      </c>
      <c r="C92" s="39" t="s">
        <v>75</v>
      </c>
      <c r="D92" s="40">
        <v>128044</v>
      </c>
      <c r="E92" s="40">
        <v>95769.900000000009</v>
      </c>
      <c r="F92" s="40">
        <v>85604.5</v>
      </c>
      <c r="G92" s="6">
        <f t="shared" si="5"/>
        <v>-10165.400000000009</v>
      </c>
      <c r="H92" s="6">
        <f t="shared" si="3"/>
        <v>66.85553403517541</v>
      </c>
      <c r="I92" s="6">
        <f t="shared" si="4"/>
        <v>89.385600277331392</v>
      </c>
    </row>
    <row r="93" spans="2:9" x14ac:dyDescent="0.2">
      <c r="B93" s="39">
        <v>25020100</v>
      </c>
      <c r="C93" s="39" t="s">
        <v>76</v>
      </c>
      <c r="D93" s="40">
        <v>128044</v>
      </c>
      <c r="E93" s="40">
        <v>95769.900000000009</v>
      </c>
      <c r="F93" s="40">
        <v>85604.5</v>
      </c>
      <c r="G93" s="6">
        <f t="shared" si="5"/>
        <v>-10165.400000000009</v>
      </c>
      <c r="H93" s="6">
        <f t="shared" si="3"/>
        <v>66.85553403517541</v>
      </c>
      <c r="I93" s="6">
        <f t="shared" si="4"/>
        <v>89.385600277331392</v>
      </c>
    </row>
    <row r="94" spans="2:9" x14ac:dyDescent="0.2">
      <c r="B94" s="114" t="s">
        <v>55</v>
      </c>
      <c r="C94" s="115"/>
      <c r="D94" s="7">
        <v>728044</v>
      </c>
      <c r="E94" s="7">
        <v>544537.02</v>
      </c>
      <c r="F94" s="7">
        <v>454338.22000000003</v>
      </c>
      <c r="G94" s="7">
        <f t="shared" si="5"/>
        <v>-90198.799999999988</v>
      </c>
      <c r="H94" s="7">
        <f t="shared" si="3"/>
        <v>62.405324403470118</v>
      </c>
      <c r="I94" s="7">
        <f t="shared" si="4"/>
        <v>83.435690010570823</v>
      </c>
    </row>
    <row r="95" spans="2:9" x14ac:dyDescent="0.2">
      <c r="B95" s="8" t="s">
        <v>78</v>
      </c>
      <c r="C95" s="9"/>
      <c r="D95" s="7">
        <v>728044</v>
      </c>
      <c r="E95" s="7">
        <v>544537.02</v>
      </c>
      <c r="F95" s="7">
        <v>454338.22000000003</v>
      </c>
      <c r="G95" s="7">
        <f>F95-E95</f>
        <v>-90198.799999999988</v>
      </c>
      <c r="H95" s="7">
        <f t="shared" si="3"/>
        <v>62.405324403470118</v>
      </c>
      <c r="I95" s="7">
        <f t="shared" si="4"/>
        <v>83.435690010570823</v>
      </c>
    </row>
    <row r="96" spans="2:9" ht="15" x14ac:dyDescent="0.25">
      <c r="B96" s="116" t="s">
        <v>79</v>
      </c>
      <c r="C96" s="116"/>
      <c r="D96" s="45">
        <f>D77+D95</f>
        <v>58843840.5</v>
      </c>
      <c r="E96" s="45">
        <f>E77+E95</f>
        <v>44096409.520000003</v>
      </c>
      <c r="F96" s="45">
        <f>F77+F95</f>
        <v>43018012.859999999</v>
      </c>
      <c r="G96" s="44">
        <f>F96-E96</f>
        <v>-1078396.6600000039</v>
      </c>
      <c r="H96" s="44">
        <f t="shared" si="3"/>
        <v>73.105379415199792</v>
      </c>
      <c r="I96" s="44">
        <f t="shared" si="4"/>
        <v>97.554456991536014</v>
      </c>
    </row>
    <row r="99" spans="2:9" x14ac:dyDescent="0.2">
      <c r="B99" s="112" t="s">
        <v>188</v>
      </c>
      <c r="C99" s="112"/>
      <c r="D99" s="112"/>
      <c r="E99" s="112"/>
      <c r="F99" s="112"/>
      <c r="G99" s="112"/>
      <c r="H99" s="112"/>
      <c r="I99" s="112"/>
    </row>
  </sheetData>
  <mergeCells count="16">
    <mergeCell ref="B99:I99"/>
    <mergeCell ref="F1:I1"/>
    <mergeCell ref="F2:I2"/>
    <mergeCell ref="B94:C94"/>
    <mergeCell ref="B96:C96"/>
    <mergeCell ref="E9:E10"/>
    <mergeCell ref="F9:F10"/>
    <mergeCell ref="G9:G10"/>
    <mergeCell ref="H9:I9"/>
    <mergeCell ref="B6:I6"/>
    <mergeCell ref="B7:I7"/>
    <mergeCell ref="B76:C76"/>
    <mergeCell ref="B77:C77"/>
    <mergeCell ref="B9:B10"/>
    <mergeCell ref="C9:C10"/>
    <mergeCell ref="D9:D10"/>
  </mergeCells>
  <pageMargins left="0.35433070866141736" right="0" top="0" bottom="0" header="0" footer="0"/>
  <pageSetup paperSize="9" scale="8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workbookViewId="0">
      <selection activeCell="A91" sqref="A91:G91"/>
    </sheetView>
  </sheetViews>
  <sheetFormatPr defaultRowHeight="12.75" x14ac:dyDescent="0.2"/>
  <cols>
    <col min="1" max="1" width="10" customWidth="1"/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  <col min="9" max="11" width="12.28515625" bestFit="1" customWidth="1"/>
  </cols>
  <sheetData>
    <row r="1" spans="1:7" ht="36" customHeight="1" x14ac:dyDescent="0.2">
      <c r="D1" s="113" t="s">
        <v>184</v>
      </c>
      <c r="E1" s="113"/>
      <c r="F1" s="113"/>
      <c r="G1" s="113"/>
    </row>
    <row r="2" spans="1:7" ht="26.25" customHeight="1" x14ac:dyDescent="0.2">
      <c r="D2" s="113" t="s">
        <v>186</v>
      </c>
      <c r="E2" s="113"/>
      <c r="F2" s="113"/>
      <c r="G2" s="113"/>
    </row>
    <row r="3" spans="1:7" ht="15" x14ac:dyDescent="0.25">
      <c r="F3" s="51"/>
      <c r="G3" s="51"/>
    </row>
    <row r="4" spans="1:7" ht="15" x14ac:dyDescent="0.25">
      <c r="F4" s="51"/>
      <c r="G4" s="51"/>
    </row>
    <row r="5" spans="1:7" ht="15" x14ac:dyDescent="0.25">
      <c r="F5" s="51"/>
      <c r="G5" s="51"/>
    </row>
    <row r="6" spans="1:7" ht="18.75" x14ac:dyDescent="0.3">
      <c r="A6" s="128" t="s">
        <v>178</v>
      </c>
      <c r="B6" s="129"/>
      <c r="C6" s="129"/>
      <c r="D6" s="129"/>
      <c r="E6" s="129"/>
      <c r="F6" s="130"/>
      <c r="G6" s="130"/>
    </row>
    <row r="7" spans="1:7" ht="13.5" x14ac:dyDescent="0.25">
      <c r="A7" s="131" t="s">
        <v>145</v>
      </c>
      <c r="B7" s="132"/>
      <c r="C7" s="132"/>
      <c r="D7" s="132"/>
      <c r="E7" s="132"/>
      <c r="F7" s="132"/>
      <c r="G7" s="132"/>
    </row>
    <row r="8" spans="1:7" ht="15" x14ac:dyDescent="0.25">
      <c r="F8" s="51"/>
      <c r="G8" s="51"/>
    </row>
    <row r="9" spans="1:7" ht="15" x14ac:dyDescent="0.25">
      <c r="F9" s="51"/>
      <c r="G9" s="51"/>
    </row>
    <row r="10" spans="1:7" ht="12.75" customHeight="1" x14ac:dyDescent="0.2">
      <c r="A10" s="133" t="s">
        <v>140</v>
      </c>
      <c r="B10" s="133" t="s">
        <v>141</v>
      </c>
      <c r="C10" s="133" t="s">
        <v>57</v>
      </c>
      <c r="D10" s="133" t="s">
        <v>183</v>
      </c>
      <c r="E10" s="133" t="s">
        <v>182</v>
      </c>
      <c r="F10" s="126" t="s">
        <v>64</v>
      </c>
      <c r="G10" s="127"/>
    </row>
    <row r="11" spans="1:7" ht="51" x14ac:dyDescent="0.2">
      <c r="A11" s="134"/>
      <c r="B11" s="134"/>
      <c r="C11" s="134"/>
      <c r="D11" s="134"/>
      <c r="E11" s="134"/>
      <c r="F11" s="48" t="s">
        <v>59</v>
      </c>
      <c r="G11" s="48" t="s">
        <v>142</v>
      </c>
    </row>
    <row r="12" spans="1:7" ht="13.5" thickBot="1" x14ac:dyDescent="0.25">
      <c r="A12" s="50">
        <v>1</v>
      </c>
      <c r="B12" s="50">
        <v>2</v>
      </c>
      <c r="C12" s="50">
        <v>3</v>
      </c>
      <c r="D12" s="50">
        <v>4</v>
      </c>
      <c r="E12" s="50">
        <v>5</v>
      </c>
      <c r="F12" s="50" t="s">
        <v>143</v>
      </c>
      <c r="G12" s="50" t="s">
        <v>144</v>
      </c>
    </row>
    <row r="13" spans="1:7" ht="13.5" thickBot="1" x14ac:dyDescent="0.25">
      <c r="A13" s="19"/>
      <c r="B13" s="20" t="s">
        <v>56</v>
      </c>
      <c r="C13" s="21"/>
      <c r="D13" s="21"/>
      <c r="E13" s="21"/>
      <c r="F13" s="21"/>
      <c r="G13" s="22"/>
    </row>
    <row r="14" spans="1:7" s="99" customFormat="1" x14ac:dyDescent="0.2">
      <c r="A14" s="105" t="s">
        <v>180</v>
      </c>
      <c r="B14" s="103" t="s">
        <v>179</v>
      </c>
      <c r="C14" s="104">
        <f>SUM(C15:C17)</f>
        <v>8842316</v>
      </c>
      <c r="D14" s="104">
        <f>SUM(D15:D17)</f>
        <v>7821016</v>
      </c>
      <c r="E14" s="104">
        <f>SUM(E15:E17)</f>
        <v>6554532.7699999986</v>
      </c>
      <c r="F14" s="17">
        <f t="shared" ref="F14:F54" si="0">IF(C14=0,0,(E14/C14)*100)</f>
        <v>74.12687773203308</v>
      </c>
      <c r="G14" s="17">
        <f t="shared" ref="G14:G54" si="1">IF(D14=0,0,(E14/D14)*100)</f>
        <v>83.8066661671578</v>
      </c>
    </row>
    <row r="15" spans="1:7" ht="63.75" x14ac:dyDescent="0.2">
      <c r="A15" s="52" t="s">
        <v>81</v>
      </c>
      <c r="B15" s="53" t="s">
        <v>82</v>
      </c>
      <c r="C15" s="54">
        <v>5646000</v>
      </c>
      <c r="D15" s="54">
        <v>5314000</v>
      </c>
      <c r="E15" s="54">
        <v>4880388.4299999988</v>
      </c>
      <c r="F15" s="35">
        <f t="shared" si="0"/>
        <v>86.439752568189846</v>
      </c>
      <c r="G15" s="35">
        <f t="shared" si="1"/>
        <v>91.840203801279614</v>
      </c>
    </row>
    <row r="16" spans="1:7" ht="38.25" x14ac:dyDescent="0.2">
      <c r="A16" s="52" t="s">
        <v>113</v>
      </c>
      <c r="B16" s="53" t="s">
        <v>114</v>
      </c>
      <c r="C16" s="54">
        <v>3176000</v>
      </c>
      <c r="D16" s="54">
        <v>2486700</v>
      </c>
      <c r="E16" s="54">
        <v>1672193.14</v>
      </c>
      <c r="F16" s="35">
        <f t="shared" si="0"/>
        <v>52.650917506297226</v>
      </c>
      <c r="G16" s="35">
        <f t="shared" si="1"/>
        <v>67.245471508424814</v>
      </c>
    </row>
    <row r="17" spans="1:7" ht="25.5" x14ac:dyDescent="0.2">
      <c r="A17" s="52" t="s">
        <v>83</v>
      </c>
      <c r="B17" s="53" t="s">
        <v>84</v>
      </c>
      <c r="C17" s="54">
        <v>20316</v>
      </c>
      <c r="D17" s="54">
        <v>20316</v>
      </c>
      <c r="E17" s="54">
        <v>1951.2</v>
      </c>
      <c r="F17" s="35">
        <f t="shared" si="0"/>
        <v>9.6042528056704075</v>
      </c>
      <c r="G17" s="35">
        <f t="shared" si="1"/>
        <v>9.6042528056704075</v>
      </c>
    </row>
    <row r="18" spans="1:7" x14ac:dyDescent="0.2">
      <c r="A18" s="55" t="s">
        <v>115</v>
      </c>
      <c r="B18" s="56" t="s">
        <v>116</v>
      </c>
      <c r="C18" s="57">
        <f>SUM(C19:C26)</f>
        <v>37053729.5</v>
      </c>
      <c r="D18" s="57">
        <f>SUM(D19:D26)</f>
        <v>31944855.5</v>
      </c>
      <c r="E18" s="57">
        <f>SUM(E19:E26)</f>
        <v>24769549.390000001</v>
      </c>
      <c r="F18" s="17">
        <f t="shared" si="0"/>
        <v>66.847655348701139</v>
      </c>
      <c r="G18" s="17">
        <f t="shared" si="1"/>
        <v>77.538461208566119</v>
      </c>
    </row>
    <row r="19" spans="1:7" x14ac:dyDescent="0.2">
      <c r="A19" s="52">
        <v>1010</v>
      </c>
      <c r="B19" s="53" t="s">
        <v>118</v>
      </c>
      <c r="C19" s="54">
        <v>5988300</v>
      </c>
      <c r="D19" s="54">
        <v>5389100</v>
      </c>
      <c r="E19" s="54">
        <v>4269244.8900000006</v>
      </c>
      <c r="F19" s="35">
        <f t="shared" si="0"/>
        <v>71.293103050949355</v>
      </c>
      <c r="G19" s="35">
        <f t="shared" si="1"/>
        <v>79.219997587723384</v>
      </c>
    </row>
    <row r="20" spans="1:7" ht="25.5" x14ac:dyDescent="0.2">
      <c r="A20" s="52" t="s">
        <v>119</v>
      </c>
      <c r="B20" s="53" t="s">
        <v>120</v>
      </c>
      <c r="C20" s="54">
        <v>9225800</v>
      </c>
      <c r="D20" s="54">
        <v>8212450</v>
      </c>
      <c r="E20" s="54">
        <v>4875579.53</v>
      </c>
      <c r="F20" s="35">
        <f t="shared" si="0"/>
        <v>52.84722766589347</v>
      </c>
      <c r="G20" s="35">
        <f t="shared" si="1"/>
        <v>59.368148725410805</v>
      </c>
    </row>
    <row r="21" spans="1:7" ht="25.5" x14ac:dyDescent="0.2">
      <c r="A21" s="52" t="s">
        <v>121</v>
      </c>
      <c r="B21" s="53" t="s">
        <v>120</v>
      </c>
      <c r="C21" s="54">
        <v>18335100</v>
      </c>
      <c r="D21" s="54">
        <v>15341400</v>
      </c>
      <c r="E21" s="54">
        <v>13490000</v>
      </c>
      <c r="F21" s="35">
        <f t="shared" si="0"/>
        <v>73.574728253459213</v>
      </c>
      <c r="G21" s="35">
        <f t="shared" si="1"/>
        <v>87.932000990783109</v>
      </c>
    </row>
    <row r="22" spans="1:7" ht="38.25" x14ac:dyDescent="0.2">
      <c r="A22" s="52" t="s">
        <v>122</v>
      </c>
      <c r="B22" s="53" t="s">
        <v>123</v>
      </c>
      <c r="C22" s="54">
        <v>934000</v>
      </c>
      <c r="D22" s="54">
        <v>792800</v>
      </c>
      <c r="E22" s="54">
        <v>688120.27</v>
      </c>
      <c r="F22" s="35">
        <f t="shared" si="0"/>
        <v>73.674547109207708</v>
      </c>
      <c r="G22" s="35">
        <f t="shared" si="1"/>
        <v>86.796199545913225</v>
      </c>
    </row>
    <row r="23" spans="1:7" ht="25.5" x14ac:dyDescent="0.2">
      <c r="A23" s="52" t="s">
        <v>124</v>
      </c>
      <c r="B23" s="53" t="s">
        <v>171</v>
      </c>
      <c r="C23" s="54">
        <v>2213500</v>
      </c>
      <c r="D23" s="54">
        <v>1857200</v>
      </c>
      <c r="E23" s="54">
        <v>1290746.4099999999</v>
      </c>
      <c r="F23" s="35">
        <f t="shared" si="0"/>
        <v>58.31246487463293</v>
      </c>
      <c r="G23" s="35">
        <f t="shared" si="1"/>
        <v>69.499591320267058</v>
      </c>
    </row>
    <row r="24" spans="1:7" ht="76.5" x14ac:dyDescent="0.2">
      <c r="A24" s="52" t="s">
        <v>172</v>
      </c>
      <c r="B24" s="53" t="s">
        <v>173</v>
      </c>
      <c r="C24" s="54">
        <v>25185</v>
      </c>
      <c r="D24" s="54">
        <v>25185</v>
      </c>
      <c r="E24" s="54">
        <v>13240</v>
      </c>
      <c r="F24" s="35">
        <f t="shared" si="0"/>
        <v>52.570974786579313</v>
      </c>
      <c r="G24" s="35">
        <f t="shared" si="1"/>
        <v>52.570974786579313</v>
      </c>
    </row>
    <row r="25" spans="1:7" ht="76.5" x14ac:dyDescent="0.2">
      <c r="A25" s="52" t="s">
        <v>174</v>
      </c>
      <c r="B25" s="53" t="s">
        <v>175</v>
      </c>
      <c r="C25" s="54">
        <v>311344.5</v>
      </c>
      <c r="D25" s="54">
        <v>311344.5</v>
      </c>
      <c r="E25" s="54">
        <v>132396</v>
      </c>
      <c r="F25" s="35">
        <f t="shared" si="0"/>
        <v>42.523956581857078</v>
      </c>
      <c r="G25" s="35">
        <f t="shared" si="1"/>
        <v>42.523956581857078</v>
      </c>
    </row>
    <row r="26" spans="1:7" ht="51" x14ac:dyDescent="0.2">
      <c r="A26" s="58" t="s">
        <v>125</v>
      </c>
      <c r="B26" s="59" t="s">
        <v>126</v>
      </c>
      <c r="C26" s="33">
        <v>20500</v>
      </c>
      <c r="D26" s="33">
        <v>15376</v>
      </c>
      <c r="E26" s="33">
        <v>10222.289999999999</v>
      </c>
      <c r="F26" s="35">
        <f t="shared" si="0"/>
        <v>49.864829268292674</v>
      </c>
      <c r="G26" s="35">
        <f t="shared" si="1"/>
        <v>66.482114984391245</v>
      </c>
    </row>
    <row r="27" spans="1:7" x14ac:dyDescent="0.2">
      <c r="A27" s="60" t="s">
        <v>85</v>
      </c>
      <c r="B27" s="61" t="s">
        <v>86</v>
      </c>
      <c r="C27" s="62">
        <f>SUM(C28:C29)</f>
        <v>499700</v>
      </c>
      <c r="D27" s="62">
        <f>SUM(D28:D29)</f>
        <v>454700</v>
      </c>
      <c r="E27" s="62">
        <f>SUM(E28:E29)</f>
        <v>416834.87</v>
      </c>
      <c r="F27" s="35">
        <f t="shared" si="0"/>
        <v>83.417024214528709</v>
      </c>
      <c r="G27" s="35">
        <f t="shared" si="1"/>
        <v>91.672502749065316</v>
      </c>
    </row>
    <row r="28" spans="1:7" ht="25.5" x14ac:dyDescent="0.2">
      <c r="A28" s="52" t="s">
        <v>87</v>
      </c>
      <c r="B28" s="53" t="s">
        <v>88</v>
      </c>
      <c r="C28" s="54">
        <v>240000</v>
      </c>
      <c r="D28" s="54">
        <v>195000</v>
      </c>
      <c r="E28" s="54">
        <v>195000</v>
      </c>
      <c r="F28" s="35">
        <f t="shared" si="0"/>
        <v>81.25</v>
      </c>
      <c r="G28" s="35">
        <f t="shared" si="1"/>
        <v>100</v>
      </c>
    </row>
    <row r="29" spans="1:7" ht="25.5" x14ac:dyDescent="0.2">
      <c r="A29" s="52" t="s">
        <v>89</v>
      </c>
      <c r="B29" s="53" t="s">
        <v>90</v>
      </c>
      <c r="C29" s="54">
        <v>259700</v>
      </c>
      <c r="D29" s="54">
        <v>259700</v>
      </c>
      <c r="E29" s="54">
        <v>221834.87</v>
      </c>
      <c r="F29" s="35">
        <f t="shared" si="0"/>
        <v>85.419664998074694</v>
      </c>
      <c r="G29" s="35">
        <f t="shared" si="1"/>
        <v>85.419664998074694</v>
      </c>
    </row>
    <row r="30" spans="1:7" ht="25.5" x14ac:dyDescent="0.2">
      <c r="A30" s="60" t="s">
        <v>91</v>
      </c>
      <c r="B30" s="61" t="s">
        <v>92</v>
      </c>
      <c r="C30" s="62">
        <f>SUM(C31:C34)</f>
        <v>1992600</v>
      </c>
      <c r="D30" s="62">
        <f>SUM(D31:D34)</f>
        <v>1804100</v>
      </c>
      <c r="E30" s="62">
        <f>SUM(E31:E34)</f>
        <v>1334946.24</v>
      </c>
      <c r="F30" s="35">
        <f t="shared" si="0"/>
        <v>66.995194218608859</v>
      </c>
      <c r="G30" s="35">
        <f t="shared" si="1"/>
        <v>73.995135524638329</v>
      </c>
    </row>
    <row r="31" spans="1:7" ht="38.25" x14ac:dyDescent="0.2">
      <c r="A31" s="52" t="s">
        <v>93</v>
      </c>
      <c r="B31" s="53" t="s">
        <v>94</v>
      </c>
      <c r="C31" s="54">
        <v>12600</v>
      </c>
      <c r="D31" s="54">
        <v>9600</v>
      </c>
      <c r="E31" s="54">
        <v>0</v>
      </c>
      <c r="F31" s="35">
        <f t="shared" si="0"/>
        <v>0</v>
      </c>
      <c r="G31" s="35">
        <f t="shared" si="1"/>
        <v>0</v>
      </c>
    </row>
    <row r="32" spans="1:7" ht="51" x14ac:dyDescent="0.2">
      <c r="A32" s="52" t="s">
        <v>95</v>
      </c>
      <c r="B32" s="53" t="s">
        <v>96</v>
      </c>
      <c r="C32" s="54">
        <v>1675000</v>
      </c>
      <c r="D32" s="54">
        <v>1524000</v>
      </c>
      <c r="E32" s="54">
        <v>1155933.8400000001</v>
      </c>
      <c r="F32" s="35">
        <f t="shared" si="0"/>
        <v>69.010975522388065</v>
      </c>
      <c r="G32" s="35">
        <f t="shared" si="1"/>
        <v>75.848677165354346</v>
      </c>
    </row>
    <row r="33" spans="1:7" ht="25.5" x14ac:dyDescent="0.2">
      <c r="A33" s="52" t="s">
        <v>97</v>
      </c>
      <c r="B33" s="53" t="s">
        <v>98</v>
      </c>
      <c r="C33" s="54">
        <v>205000</v>
      </c>
      <c r="D33" s="54">
        <v>194000</v>
      </c>
      <c r="E33" s="54">
        <v>141412.4</v>
      </c>
      <c r="F33" s="35">
        <f t="shared" si="0"/>
        <v>68.981658536585371</v>
      </c>
      <c r="G33" s="35">
        <f t="shared" si="1"/>
        <v>72.892989690721649</v>
      </c>
    </row>
    <row r="34" spans="1:7" ht="25.5" x14ac:dyDescent="0.2">
      <c r="A34" s="52" t="s">
        <v>99</v>
      </c>
      <c r="B34" s="53" t="s">
        <v>100</v>
      </c>
      <c r="C34" s="54">
        <v>100000</v>
      </c>
      <c r="D34" s="54">
        <v>76500</v>
      </c>
      <c r="E34" s="54">
        <v>37600</v>
      </c>
      <c r="F34" s="35">
        <f t="shared" si="0"/>
        <v>37.6</v>
      </c>
      <c r="G34" s="35">
        <f t="shared" si="1"/>
        <v>49.150326797385617</v>
      </c>
    </row>
    <row r="35" spans="1:7" x14ac:dyDescent="0.2">
      <c r="A35" s="55" t="s">
        <v>127</v>
      </c>
      <c r="B35" s="56" t="s">
        <v>128</v>
      </c>
      <c r="C35" s="57">
        <f>SUM(C36:C39)</f>
        <v>3049000</v>
      </c>
      <c r="D35" s="57">
        <f>SUM(D36:D39)</f>
        <v>2597850</v>
      </c>
      <c r="E35" s="57">
        <f>SUM(E36:E39)</f>
        <v>1528381.8699999999</v>
      </c>
      <c r="F35" s="35">
        <f t="shared" si="0"/>
        <v>50.127316169235812</v>
      </c>
      <c r="G35" s="35">
        <f t="shared" si="1"/>
        <v>58.832568085147329</v>
      </c>
    </row>
    <row r="36" spans="1:7" x14ac:dyDescent="0.2">
      <c r="A36" s="52" t="s">
        <v>129</v>
      </c>
      <c r="B36" s="53" t="s">
        <v>130</v>
      </c>
      <c r="C36" s="54">
        <v>972000</v>
      </c>
      <c r="D36" s="54">
        <v>764100</v>
      </c>
      <c r="E36" s="54">
        <v>278298.2</v>
      </c>
      <c r="F36" s="35">
        <f t="shared" si="0"/>
        <v>28.631502057613169</v>
      </c>
      <c r="G36" s="35">
        <f t="shared" si="1"/>
        <v>36.421698730532654</v>
      </c>
    </row>
    <row r="37" spans="1:7" x14ac:dyDescent="0.2">
      <c r="A37" s="52" t="s">
        <v>131</v>
      </c>
      <c r="B37" s="53" t="s">
        <v>132</v>
      </c>
      <c r="C37" s="54">
        <v>515000</v>
      </c>
      <c r="D37" s="54">
        <v>480100</v>
      </c>
      <c r="E37" s="54">
        <v>274949.46999999997</v>
      </c>
      <c r="F37" s="35">
        <f t="shared" si="0"/>
        <v>53.388246601941745</v>
      </c>
      <c r="G37" s="35">
        <f t="shared" si="1"/>
        <v>57.269208498229531</v>
      </c>
    </row>
    <row r="38" spans="1:7" ht="38.25" x14ac:dyDescent="0.2">
      <c r="A38" s="52" t="s">
        <v>133</v>
      </c>
      <c r="B38" s="53" t="s">
        <v>134</v>
      </c>
      <c r="C38" s="54">
        <v>1547000</v>
      </c>
      <c r="D38" s="54">
        <v>1341150</v>
      </c>
      <c r="E38" s="54">
        <v>975134.2</v>
      </c>
      <c r="F38" s="35">
        <f t="shared" si="0"/>
        <v>63.033884938590823</v>
      </c>
      <c r="G38" s="35">
        <f t="shared" si="1"/>
        <v>72.708809603698313</v>
      </c>
    </row>
    <row r="39" spans="1:7" x14ac:dyDescent="0.2">
      <c r="A39" s="52" t="s">
        <v>135</v>
      </c>
      <c r="B39" s="53" t="s">
        <v>136</v>
      </c>
      <c r="C39" s="54">
        <v>15000</v>
      </c>
      <c r="D39" s="54">
        <v>12500</v>
      </c>
      <c r="E39" s="54">
        <v>0</v>
      </c>
      <c r="F39" s="35">
        <f t="shared" si="0"/>
        <v>0</v>
      </c>
      <c r="G39" s="35">
        <f t="shared" si="1"/>
        <v>0</v>
      </c>
    </row>
    <row r="40" spans="1:7" x14ac:dyDescent="0.2">
      <c r="A40" s="60" t="s">
        <v>101</v>
      </c>
      <c r="B40" s="61" t="s">
        <v>102</v>
      </c>
      <c r="C40" s="62">
        <v>2398041</v>
      </c>
      <c r="D40" s="62">
        <v>2152041</v>
      </c>
      <c r="E40" s="62">
        <v>1305108.56</v>
      </c>
      <c r="F40" s="35">
        <f t="shared" si="0"/>
        <v>54.423946879974118</v>
      </c>
      <c r="G40" s="35">
        <f t="shared" si="1"/>
        <v>60.645153136022969</v>
      </c>
    </row>
    <row r="41" spans="1:7" ht="25.5" x14ac:dyDescent="0.2">
      <c r="A41" s="52" t="s">
        <v>103</v>
      </c>
      <c r="B41" s="53" t="s">
        <v>104</v>
      </c>
      <c r="C41" s="54">
        <v>2398041</v>
      </c>
      <c r="D41" s="54">
        <v>2152041</v>
      </c>
      <c r="E41" s="54">
        <v>1305108.56</v>
      </c>
      <c r="F41" s="35">
        <f t="shared" si="0"/>
        <v>54.423946879974118</v>
      </c>
      <c r="G41" s="35">
        <f t="shared" si="1"/>
        <v>60.645153136022969</v>
      </c>
    </row>
    <row r="42" spans="1:7" x14ac:dyDescent="0.2">
      <c r="A42" s="60" t="s">
        <v>105</v>
      </c>
      <c r="B42" s="61" t="s">
        <v>106</v>
      </c>
      <c r="C42" s="62">
        <f>SUM(C43:C44)</f>
        <v>638403</v>
      </c>
      <c r="D42" s="62">
        <f>SUM(D43:D44)</f>
        <v>638403</v>
      </c>
      <c r="E42" s="62">
        <f>SUM(E43:E44)</f>
        <v>224201</v>
      </c>
      <c r="F42" s="35">
        <f t="shared" si="0"/>
        <v>35.11903922757255</v>
      </c>
      <c r="G42" s="35">
        <f t="shared" si="1"/>
        <v>35.11903922757255</v>
      </c>
    </row>
    <row r="43" spans="1:7" ht="38.25" x14ac:dyDescent="0.2">
      <c r="A43" s="52" t="s">
        <v>107</v>
      </c>
      <c r="B43" s="53" t="s">
        <v>108</v>
      </c>
      <c r="C43" s="54">
        <v>241283</v>
      </c>
      <c r="D43" s="54">
        <v>241283</v>
      </c>
      <c r="E43" s="54">
        <v>224201</v>
      </c>
      <c r="F43" s="35">
        <f t="shared" si="0"/>
        <v>92.92034664688353</v>
      </c>
      <c r="G43" s="35">
        <f t="shared" si="1"/>
        <v>92.92034664688353</v>
      </c>
    </row>
    <row r="44" spans="1:7" ht="51" x14ac:dyDescent="0.2">
      <c r="A44" s="52" t="s">
        <v>176</v>
      </c>
      <c r="B44" s="53" t="s">
        <v>177</v>
      </c>
      <c r="C44" s="54">
        <v>397120</v>
      </c>
      <c r="D44" s="54">
        <v>397120</v>
      </c>
      <c r="E44" s="54">
        <v>0</v>
      </c>
      <c r="F44" s="35">
        <f t="shared" si="0"/>
        <v>0</v>
      </c>
      <c r="G44" s="35">
        <f t="shared" si="1"/>
        <v>0</v>
      </c>
    </row>
    <row r="45" spans="1:7" x14ac:dyDescent="0.2">
      <c r="A45" s="55" t="s">
        <v>109</v>
      </c>
      <c r="B45" s="56" t="s">
        <v>110</v>
      </c>
      <c r="C45" s="62">
        <v>2500000</v>
      </c>
      <c r="D45" s="62">
        <v>2277800</v>
      </c>
      <c r="E45" s="62">
        <v>1885635.26</v>
      </c>
      <c r="F45" s="35">
        <f t="shared" si="0"/>
        <v>75.425410400000004</v>
      </c>
      <c r="G45" s="35">
        <f t="shared" si="1"/>
        <v>82.783179383615774</v>
      </c>
    </row>
    <row r="46" spans="1:7" ht="25.5" x14ac:dyDescent="0.2">
      <c r="A46" s="58" t="s">
        <v>111</v>
      </c>
      <c r="B46" s="59" t="s">
        <v>112</v>
      </c>
      <c r="C46" s="54">
        <v>2500000</v>
      </c>
      <c r="D46" s="54">
        <v>2277800</v>
      </c>
      <c r="E46" s="54">
        <v>1885635.26</v>
      </c>
      <c r="F46" s="35">
        <f t="shared" si="0"/>
        <v>75.425410400000004</v>
      </c>
      <c r="G46" s="35">
        <f t="shared" si="1"/>
        <v>82.783179383615774</v>
      </c>
    </row>
    <row r="47" spans="1:7" x14ac:dyDescent="0.2">
      <c r="A47" s="55" t="s">
        <v>137</v>
      </c>
      <c r="B47" s="56" t="s">
        <v>138</v>
      </c>
      <c r="C47" s="57">
        <v>2372705</v>
      </c>
      <c r="D47" s="57">
        <v>1985880</v>
      </c>
      <c r="E47" s="57">
        <v>1797380</v>
      </c>
      <c r="F47" s="35">
        <f t="shared" si="0"/>
        <v>75.752358594936993</v>
      </c>
      <c r="G47" s="35">
        <f t="shared" si="1"/>
        <v>90.507986383870119</v>
      </c>
    </row>
    <row r="48" spans="1:7" x14ac:dyDescent="0.2">
      <c r="A48" s="52" t="s">
        <v>139</v>
      </c>
      <c r="B48" s="53" t="s">
        <v>53</v>
      </c>
      <c r="C48" s="54">
        <v>2372705</v>
      </c>
      <c r="D48" s="54">
        <v>1985880</v>
      </c>
      <c r="E48" s="54">
        <v>1797380</v>
      </c>
      <c r="F48" s="35">
        <f t="shared" si="0"/>
        <v>75.752358594936993</v>
      </c>
      <c r="G48" s="35">
        <f t="shared" si="1"/>
        <v>90.507986383870119</v>
      </c>
    </row>
    <row r="49" spans="1:10" ht="15.75" thickBot="1" x14ac:dyDescent="0.3">
      <c r="A49" s="64" t="s">
        <v>146</v>
      </c>
      <c r="B49" s="47"/>
      <c r="C49" s="63">
        <f>SUM(C14+C18+C27+C30+C35+C40+C42+C45+C47)</f>
        <v>59346494.5</v>
      </c>
      <c r="D49" s="63">
        <f>SUM(D14+D18+D27+D30+D35+D40+D42+D45+D47)</f>
        <v>51676645.5</v>
      </c>
      <c r="E49" s="63">
        <f>SUM(E14+E18+E27+E30+E35+E40+E42+E45+E47)</f>
        <v>39816569.960000001</v>
      </c>
      <c r="F49" s="106">
        <f t="shared" si="0"/>
        <v>67.091696477540054</v>
      </c>
      <c r="G49" s="106">
        <f t="shared" si="1"/>
        <v>77.049447723923961</v>
      </c>
    </row>
    <row r="50" spans="1:10" ht="26.25" thickBot="1" x14ac:dyDescent="0.25">
      <c r="A50" s="74"/>
      <c r="B50" s="75" t="s">
        <v>147</v>
      </c>
      <c r="C50" s="81"/>
      <c r="D50" s="81"/>
      <c r="E50" s="81"/>
      <c r="F50" s="79"/>
      <c r="G50" s="80"/>
    </row>
    <row r="51" spans="1:10" x14ac:dyDescent="0.2">
      <c r="A51" s="76">
        <v>200000</v>
      </c>
      <c r="B51" s="77" t="s">
        <v>148</v>
      </c>
      <c r="C51" s="82">
        <v>1230698</v>
      </c>
      <c r="D51" s="83">
        <v>0</v>
      </c>
      <c r="E51" s="83">
        <v>0</v>
      </c>
      <c r="F51" s="78">
        <f t="shared" si="0"/>
        <v>0</v>
      </c>
      <c r="G51" s="78">
        <f t="shared" si="1"/>
        <v>0</v>
      </c>
      <c r="J51" s="73"/>
    </row>
    <row r="52" spans="1:10" ht="25.5" x14ac:dyDescent="0.2">
      <c r="A52" s="65">
        <v>208000</v>
      </c>
      <c r="B52" s="66" t="s">
        <v>149</v>
      </c>
      <c r="C52" s="84">
        <v>1230698</v>
      </c>
      <c r="D52" s="49">
        <v>0</v>
      </c>
      <c r="E52" s="49">
        <v>0</v>
      </c>
      <c r="F52" s="35">
        <f t="shared" si="0"/>
        <v>0</v>
      </c>
      <c r="G52" s="35">
        <f t="shared" si="1"/>
        <v>0</v>
      </c>
    </row>
    <row r="53" spans="1:10" x14ac:dyDescent="0.2">
      <c r="A53" s="67">
        <v>208100</v>
      </c>
      <c r="B53" s="68" t="s">
        <v>150</v>
      </c>
      <c r="C53" s="85">
        <v>1751330</v>
      </c>
      <c r="D53" s="49">
        <v>0</v>
      </c>
      <c r="E53" s="49">
        <v>0</v>
      </c>
      <c r="F53" s="35">
        <f t="shared" si="0"/>
        <v>0</v>
      </c>
      <c r="G53" s="35">
        <f t="shared" si="1"/>
        <v>0</v>
      </c>
    </row>
    <row r="54" spans="1:10" x14ac:dyDescent="0.2">
      <c r="A54" s="67">
        <v>208340</v>
      </c>
      <c r="B54" s="68" t="s">
        <v>154</v>
      </c>
      <c r="C54" s="85">
        <v>0</v>
      </c>
      <c r="D54" s="49">
        <v>0</v>
      </c>
      <c r="E54" s="49">
        <v>0</v>
      </c>
      <c r="F54" s="35">
        <f t="shared" si="0"/>
        <v>0</v>
      </c>
      <c r="G54" s="35">
        <f t="shared" si="1"/>
        <v>0</v>
      </c>
    </row>
    <row r="55" spans="1:10" ht="38.25" x14ac:dyDescent="0.2">
      <c r="A55" s="67">
        <v>208400</v>
      </c>
      <c r="B55" s="68" t="s">
        <v>151</v>
      </c>
      <c r="C55" s="85">
        <v>-520632</v>
      </c>
      <c r="D55" s="49">
        <v>0</v>
      </c>
      <c r="E55" s="49">
        <v>0</v>
      </c>
      <c r="F55" s="35">
        <f t="shared" ref="F55:F65" si="2">IF(C55=0,0,(E55/C55)*100)</f>
        <v>0</v>
      </c>
      <c r="G55" s="35">
        <f t="shared" ref="G55:G65" si="3">IF(D55=0,0,(E55/D55)*100)</f>
        <v>0</v>
      </c>
    </row>
    <row r="56" spans="1:10" x14ac:dyDescent="0.2">
      <c r="A56" s="69">
        <v>600000</v>
      </c>
      <c r="B56" s="70" t="s">
        <v>152</v>
      </c>
      <c r="C56" s="84">
        <v>1230698</v>
      </c>
      <c r="D56" s="49">
        <v>0</v>
      </c>
      <c r="E56" s="49">
        <v>0</v>
      </c>
      <c r="F56" s="35">
        <f t="shared" si="2"/>
        <v>0</v>
      </c>
      <c r="G56" s="35">
        <f t="shared" si="3"/>
        <v>0</v>
      </c>
    </row>
    <row r="57" spans="1:10" x14ac:dyDescent="0.2">
      <c r="A57" s="69">
        <v>602000</v>
      </c>
      <c r="B57" s="70" t="s">
        <v>153</v>
      </c>
      <c r="C57" s="84">
        <v>1230698</v>
      </c>
      <c r="D57" s="49">
        <v>0</v>
      </c>
      <c r="E57" s="49">
        <v>0</v>
      </c>
      <c r="F57" s="35">
        <f t="shared" si="2"/>
        <v>0</v>
      </c>
      <c r="G57" s="35">
        <f t="shared" si="3"/>
        <v>0</v>
      </c>
    </row>
    <row r="58" spans="1:10" x14ac:dyDescent="0.2">
      <c r="A58" s="71">
        <v>602100</v>
      </c>
      <c r="B58" s="72" t="s">
        <v>150</v>
      </c>
      <c r="C58" s="85">
        <v>1751330</v>
      </c>
      <c r="D58" s="49">
        <v>0</v>
      </c>
      <c r="E58" s="49">
        <v>0</v>
      </c>
      <c r="F58" s="35">
        <f t="shared" si="2"/>
        <v>0</v>
      </c>
      <c r="G58" s="35">
        <f t="shared" si="3"/>
        <v>0</v>
      </c>
    </row>
    <row r="59" spans="1:10" x14ac:dyDescent="0.2">
      <c r="A59" s="71">
        <v>602304</v>
      </c>
      <c r="B59" s="72" t="s">
        <v>154</v>
      </c>
      <c r="C59" s="85">
        <v>0</v>
      </c>
      <c r="D59" s="49">
        <v>0</v>
      </c>
      <c r="E59" s="49">
        <v>0</v>
      </c>
      <c r="F59" s="35">
        <f t="shared" si="2"/>
        <v>0</v>
      </c>
      <c r="G59" s="35">
        <f t="shared" si="3"/>
        <v>0</v>
      </c>
    </row>
    <row r="60" spans="1:10" ht="39" thickBot="1" x14ac:dyDescent="0.25">
      <c r="A60" s="71">
        <v>602400</v>
      </c>
      <c r="B60" s="72" t="s">
        <v>151</v>
      </c>
      <c r="C60" s="85">
        <v>-520632</v>
      </c>
      <c r="D60" s="49">
        <v>0</v>
      </c>
      <c r="E60" s="49">
        <v>0</v>
      </c>
      <c r="F60" s="35">
        <f t="shared" si="2"/>
        <v>0</v>
      </c>
      <c r="G60" s="35">
        <f t="shared" si="3"/>
        <v>0</v>
      </c>
    </row>
    <row r="61" spans="1:10" s="98" customFormat="1" ht="15.75" thickBot="1" x14ac:dyDescent="0.3">
      <c r="A61" s="23"/>
      <c r="B61" s="20" t="s">
        <v>77</v>
      </c>
      <c r="C61" s="24"/>
      <c r="D61" s="24"/>
      <c r="E61" s="24"/>
      <c r="F61" s="25"/>
      <c r="G61" s="26"/>
    </row>
    <row r="62" spans="1:10" x14ac:dyDescent="0.2">
      <c r="A62" s="87" t="s">
        <v>115</v>
      </c>
      <c r="B62" s="88" t="s">
        <v>116</v>
      </c>
      <c r="C62" s="89">
        <f>SUM(C63:C66)</f>
        <v>523444</v>
      </c>
      <c r="D62" s="89">
        <f>SUM(D63:D66)</f>
        <v>388283</v>
      </c>
      <c r="E62" s="62">
        <f>SUM(E63:E66)</f>
        <v>234925.15000000002</v>
      </c>
      <c r="F62" s="17">
        <f t="shared" si="2"/>
        <v>44.88066536248386</v>
      </c>
      <c r="G62" s="17">
        <f t="shared" si="3"/>
        <v>60.503588877184946</v>
      </c>
    </row>
    <row r="63" spans="1:10" x14ac:dyDescent="0.2">
      <c r="A63" s="90" t="s">
        <v>117</v>
      </c>
      <c r="B63" s="91" t="s">
        <v>118</v>
      </c>
      <c r="C63" s="92">
        <v>405080</v>
      </c>
      <c r="D63" s="92">
        <v>303810</v>
      </c>
      <c r="E63" s="54">
        <v>199836.79</v>
      </c>
      <c r="F63" s="86">
        <f t="shared" si="2"/>
        <v>49.332672558506964</v>
      </c>
      <c r="G63" s="86">
        <f t="shared" si="3"/>
        <v>65.776896744675952</v>
      </c>
    </row>
    <row r="64" spans="1:10" ht="25.5" x14ac:dyDescent="0.2">
      <c r="A64" s="90" t="s">
        <v>119</v>
      </c>
      <c r="B64" s="91" t="s">
        <v>120</v>
      </c>
      <c r="C64" s="92">
        <v>22964</v>
      </c>
      <c r="D64" s="92">
        <v>17223</v>
      </c>
      <c r="E64" s="54">
        <v>22964</v>
      </c>
      <c r="F64" s="86">
        <f t="shared" si="2"/>
        <v>100</v>
      </c>
      <c r="G64" s="86">
        <f t="shared" si="3"/>
        <v>133.33333333333331</v>
      </c>
    </row>
    <row r="65" spans="1:7" ht="25.5" x14ac:dyDescent="0.2">
      <c r="A65" s="90" t="s">
        <v>124</v>
      </c>
      <c r="B65" s="91" t="s">
        <v>171</v>
      </c>
      <c r="C65" s="92">
        <v>85000</v>
      </c>
      <c r="D65" s="92">
        <v>63750</v>
      </c>
      <c r="E65" s="54">
        <v>12124.36</v>
      </c>
      <c r="F65" s="86">
        <f t="shared" si="2"/>
        <v>14.263952941176472</v>
      </c>
      <c r="G65" s="86">
        <f t="shared" si="3"/>
        <v>19.018603921568626</v>
      </c>
    </row>
    <row r="66" spans="1:7" ht="51" x14ac:dyDescent="0.2">
      <c r="A66" s="90" t="s">
        <v>125</v>
      </c>
      <c r="B66" s="91" t="s">
        <v>126</v>
      </c>
      <c r="C66" s="92">
        <v>10400</v>
      </c>
      <c r="D66" s="92">
        <v>3500</v>
      </c>
      <c r="E66" s="54">
        <v>0</v>
      </c>
      <c r="F66" s="86">
        <f t="shared" ref="F66:F88" si="4">IF(C66=0,0,(E66/C66)*100)</f>
        <v>0</v>
      </c>
      <c r="G66" s="86">
        <f t="shared" ref="G66:G88" si="5">IF(D66=0,0,(E66/D66)*100)</f>
        <v>0</v>
      </c>
    </row>
    <row r="67" spans="1:7" x14ac:dyDescent="0.2">
      <c r="A67" s="87" t="s">
        <v>127</v>
      </c>
      <c r="B67" s="88" t="s">
        <v>128</v>
      </c>
      <c r="C67" s="89">
        <f>SUM(C68:C70)</f>
        <v>15000</v>
      </c>
      <c r="D67" s="89">
        <f>SUM(D68:D70)</f>
        <v>11250</v>
      </c>
      <c r="E67" s="62">
        <v>0</v>
      </c>
      <c r="F67" s="17">
        <f t="shared" si="4"/>
        <v>0</v>
      </c>
      <c r="G67" s="17">
        <f t="shared" si="5"/>
        <v>0</v>
      </c>
    </row>
    <row r="68" spans="1:7" x14ac:dyDescent="0.2">
      <c r="A68" s="90" t="s">
        <v>129</v>
      </c>
      <c r="B68" s="91" t="s">
        <v>130</v>
      </c>
      <c r="C68" s="92">
        <v>5000</v>
      </c>
      <c r="D68" s="92">
        <v>3750</v>
      </c>
      <c r="E68" s="54">
        <v>0</v>
      </c>
      <c r="F68" s="86">
        <f t="shared" si="4"/>
        <v>0</v>
      </c>
      <c r="G68" s="86">
        <f t="shared" si="5"/>
        <v>0</v>
      </c>
    </row>
    <row r="69" spans="1:7" x14ac:dyDescent="0.2">
      <c r="A69" s="90" t="s">
        <v>131</v>
      </c>
      <c r="B69" s="91" t="s">
        <v>132</v>
      </c>
      <c r="C69" s="92">
        <v>5000</v>
      </c>
      <c r="D69" s="92">
        <v>3750</v>
      </c>
      <c r="E69" s="54">
        <v>0</v>
      </c>
      <c r="F69" s="86">
        <f t="shared" si="4"/>
        <v>0</v>
      </c>
      <c r="G69" s="86">
        <f t="shared" si="5"/>
        <v>0</v>
      </c>
    </row>
    <row r="70" spans="1:7" ht="38.25" x14ac:dyDescent="0.2">
      <c r="A70" s="90" t="s">
        <v>133</v>
      </c>
      <c r="B70" s="91" t="s">
        <v>134</v>
      </c>
      <c r="C70" s="92">
        <v>5000</v>
      </c>
      <c r="D70" s="92">
        <v>3750</v>
      </c>
      <c r="E70" s="54">
        <v>0</v>
      </c>
      <c r="F70" s="86">
        <f t="shared" si="4"/>
        <v>0</v>
      </c>
      <c r="G70" s="86">
        <f t="shared" si="5"/>
        <v>0</v>
      </c>
    </row>
    <row r="71" spans="1:7" s="99" customFormat="1" x14ac:dyDescent="0.2">
      <c r="A71" s="87" t="s">
        <v>101</v>
      </c>
      <c r="B71" s="88" t="s">
        <v>102</v>
      </c>
      <c r="C71" s="89">
        <v>100000</v>
      </c>
      <c r="D71" s="89">
        <v>75000</v>
      </c>
      <c r="E71" s="62">
        <f>E72</f>
        <v>42336</v>
      </c>
      <c r="F71" s="17">
        <f t="shared" ref="F71:F76" si="6">IF(C71=0,0,(E71/C71)*100)</f>
        <v>42.335999999999999</v>
      </c>
      <c r="G71" s="17">
        <f t="shared" ref="G71:G76" si="7">IF(D71=0,0,(E71/D71)*100)</f>
        <v>56.448</v>
      </c>
    </row>
    <row r="72" spans="1:7" s="99" customFormat="1" ht="25.5" x14ac:dyDescent="0.2">
      <c r="A72" s="90" t="s">
        <v>103</v>
      </c>
      <c r="B72" s="91" t="s">
        <v>104</v>
      </c>
      <c r="C72" s="92">
        <v>100000</v>
      </c>
      <c r="D72" s="92">
        <v>75000</v>
      </c>
      <c r="E72" s="54">
        <v>42336</v>
      </c>
      <c r="F72" s="86">
        <f t="shared" si="6"/>
        <v>42.335999999999999</v>
      </c>
      <c r="G72" s="86">
        <f t="shared" si="7"/>
        <v>56.448</v>
      </c>
    </row>
    <row r="73" spans="1:7" s="99" customFormat="1" x14ac:dyDescent="0.2">
      <c r="A73" s="87">
        <v>7000</v>
      </c>
      <c r="B73" s="88" t="s">
        <v>106</v>
      </c>
      <c r="C73" s="89">
        <v>510232</v>
      </c>
      <c r="D73" s="89">
        <v>510232</v>
      </c>
      <c r="E73" s="62">
        <v>0</v>
      </c>
      <c r="F73" s="17">
        <f t="shared" si="6"/>
        <v>0</v>
      </c>
      <c r="G73" s="17">
        <f t="shared" si="7"/>
        <v>0</v>
      </c>
    </row>
    <row r="74" spans="1:7" s="99" customFormat="1" ht="51" x14ac:dyDescent="0.2">
      <c r="A74" s="90" t="s">
        <v>160</v>
      </c>
      <c r="B74" s="91" t="s">
        <v>159</v>
      </c>
      <c r="C74" s="92">
        <v>510232</v>
      </c>
      <c r="D74" s="92">
        <v>510232</v>
      </c>
      <c r="E74" s="54">
        <v>0</v>
      </c>
      <c r="F74" s="86">
        <f t="shared" si="6"/>
        <v>0</v>
      </c>
      <c r="G74" s="86">
        <f t="shared" si="7"/>
        <v>0</v>
      </c>
    </row>
    <row r="75" spans="1:7" s="99" customFormat="1" x14ac:dyDescent="0.2">
      <c r="A75" s="87" t="s">
        <v>109</v>
      </c>
      <c r="B75" s="88" t="s">
        <v>110</v>
      </c>
      <c r="C75" s="89">
        <v>100000</v>
      </c>
      <c r="D75" s="89">
        <v>75000</v>
      </c>
      <c r="E75" s="62">
        <f>E76</f>
        <v>2440</v>
      </c>
      <c r="F75" s="17">
        <f t="shared" si="6"/>
        <v>2.44</v>
      </c>
      <c r="G75" s="17">
        <f t="shared" si="7"/>
        <v>3.253333333333333</v>
      </c>
    </row>
    <row r="76" spans="1:7" s="99" customFormat="1" ht="25.5" x14ac:dyDescent="0.2">
      <c r="A76" s="90" t="s">
        <v>111</v>
      </c>
      <c r="B76" s="91" t="s">
        <v>112</v>
      </c>
      <c r="C76" s="92">
        <v>100000</v>
      </c>
      <c r="D76" s="92">
        <v>75000</v>
      </c>
      <c r="E76" s="54">
        <v>2440</v>
      </c>
      <c r="F76" s="86">
        <f t="shared" si="6"/>
        <v>2.44</v>
      </c>
      <c r="G76" s="86">
        <f t="shared" si="7"/>
        <v>3.253333333333333</v>
      </c>
    </row>
    <row r="77" spans="1:7" ht="15" x14ac:dyDescent="0.25">
      <c r="A77" s="107" t="s">
        <v>181</v>
      </c>
      <c r="B77" s="108"/>
      <c r="C77" s="109">
        <f>SUM(C62+C67+C71+C73+C75)</f>
        <v>1248676</v>
      </c>
      <c r="D77" s="109">
        <f>SUM(D62+D67+D71+D73+D75)</f>
        <v>1059765</v>
      </c>
      <c r="E77" s="110">
        <f>SUM(E62+E67+E71+E73+E75)</f>
        <v>279701.15000000002</v>
      </c>
      <c r="F77" s="111">
        <f t="shared" si="4"/>
        <v>22.399817887106025</v>
      </c>
      <c r="G77" s="111">
        <f t="shared" si="5"/>
        <v>26.392752166753951</v>
      </c>
    </row>
    <row r="78" spans="1:7" ht="25.5" x14ac:dyDescent="0.2">
      <c r="A78" s="18"/>
      <c r="B78" s="27" t="s">
        <v>155</v>
      </c>
      <c r="C78" s="18"/>
      <c r="D78" s="18"/>
      <c r="E78" s="18"/>
      <c r="F78" s="18"/>
      <c r="G78" s="18"/>
    </row>
    <row r="79" spans="1:7" x14ac:dyDescent="0.2">
      <c r="A79" s="101">
        <v>200000</v>
      </c>
      <c r="B79" s="100" t="s">
        <v>148</v>
      </c>
      <c r="C79" s="84">
        <v>520632</v>
      </c>
      <c r="D79" s="39">
        <v>0</v>
      </c>
      <c r="E79" s="39">
        <v>0</v>
      </c>
      <c r="F79" s="17">
        <f t="shared" si="4"/>
        <v>0</v>
      </c>
      <c r="G79" s="17">
        <f t="shared" si="5"/>
        <v>0</v>
      </c>
    </row>
    <row r="80" spans="1:7" ht="25.5" x14ac:dyDescent="0.2">
      <c r="A80" s="101">
        <v>208000</v>
      </c>
      <c r="B80" s="100" t="s">
        <v>149</v>
      </c>
      <c r="C80" s="84">
        <v>520632</v>
      </c>
      <c r="D80" s="39">
        <v>0</v>
      </c>
      <c r="E80" s="39">
        <v>0</v>
      </c>
      <c r="F80" s="17">
        <f t="shared" si="4"/>
        <v>0</v>
      </c>
      <c r="G80" s="17">
        <f t="shared" si="5"/>
        <v>0</v>
      </c>
    </row>
    <row r="81" spans="1:7" x14ac:dyDescent="0.2">
      <c r="A81" s="94">
        <v>208100</v>
      </c>
      <c r="B81" s="93" t="s">
        <v>150</v>
      </c>
      <c r="C81" s="85">
        <v>0</v>
      </c>
      <c r="D81" s="39">
        <v>0</v>
      </c>
      <c r="E81" s="39">
        <v>0</v>
      </c>
      <c r="F81" s="17">
        <f t="shared" si="4"/>
        <v>0</v>
      </c>
      <c r="G81" s="17">
        <f t="shared" si="5"/>
        <v>0</v>
      </c>
    </row>
    <row r="82" spans="1:7" x14ac:dyDescent="0.2">
      <c r="A82" s="94">
        <v>208340</v>
      </c>
      <c r="B82" s="93" t="s">
        <v>154</v>
      </c>
      <c r="C82" s="85">
        <v>0</v>
      </c>
      <c r="D82" s="39">
        <v>0</v>
      </c>
      <c r="E82" s="39">
        <v>0</v>
      </c>
      <c r="F82" s="17">
        <f t="shared" si="4"/>
        <v>0</v>
      </c>
      <c r="G82" s="17">
        <f t="shared" si="5"/>
        <v>0</v>
      </c>
    </row>
    <row r="83" spans="1:7" ht="38.25" x14ac:dyDescent="0.2">
      <c r="A83" s="94">
        <v>208400</v>
      </c>
      <c r="B83" s="93" t="s">
        <v>151</v>
      </c>
      <c r="C83" s="85">
        <v>520632</v>
      </c>
      <c r="D83" s="39">
        <v>0</v>
      </c>
      <c r="E83" s="39">
        <v>0</v>
      </c>
      <c r="F83" s="17">
        <f t="shared" si="4"/>
        <v>0</v>
      </c>
      <c r="G83" s="17">
        <f t="shared" si="5"/>
        <v>0</v>
      </c>
    </row>
    <row r="84" spans="1:7" x14ac:dyDescent="0.2">
      <c r="A84" s="102">
        <v>600000</v>
      </c>
      <c r="B84" s="97" t="s">
        <v>152</v>
      </c>
      <c r="C84" s="84">
        <v>520632</v>
      </c>
      <c r="D84" s="39">
        <v>0</v>
      </c>
      <c r="E84" s="39">
        <v>0</v>
      </c>
      <c r="F84" s="17">
        <f t="shared" si="4"/>
        <v>0</v>
      </c>
      <c r="G84" s="17">
        <f t="shared" si="5"/>
        <v>0</v>
      </c>
    </row>
    <row r="85" spans="1:7" x14ac:dyDescent="0.2">
      <c r="A85" s="102">
        <v>602000</v>
      </c>
      <c r="B85" s="97" t="s">
        <v>153</v>
      </c>
      <c r="C85" s="84">
        <v>520632</v>
      </c>
      <c r="D85" s="39">
        <v>0</v>
      </c>
      <c r="E85" s="39">
        <v>0</v>
      </c>
      <c r="F85" s="17">
        <f t="shared" si="4"/>
        <v>0</v>
      </c>
      <c r="G85" s="17">
        <f t="shared" si="5"/>
        <v>0</v>
      </c>
    </row>
    <row r="86" spans="1:7" x14ac:dyDescent="0.2">
      <c r="A86" s="96">
        <v>602100</v>
      </c>
      <c r="B86" s="95" t="s">
        <v>150</v>
      </c>
      <c r="C86" s="85">
        <v>0</v>
      </c>
      <c r="D86" s="39">
        <v>0</v>
      </c>
      <c r="E86" s="39">
        <v>0</v>
      </c>
      <c r="F86" s="17">
        <f t="shared" si="4"/>
        <v>0</v>
      </c>
      <c r="G86" s="17">
        <f t="shared" si="5"/>
        <v>0</v>
      </c>
    </row>
    <row r="87" spans="1:7" x14ac:dyDescent="0.2">
      <c r="A87" s="96">
        <v>602304</v>
      </c>
      <c r="B87" s="95" t="s">
        <v>154</v>
      </c>
      <c r="C87" s="85">
        <v>0</v>
      </c>
      <c r="D87" s="39">
        <v>0</v>
      </c>
      <c r="E87" s="39">
        <v>0</v>
      </c>
      <c r="F87" s="17">
        <f t="shared" si="4"/>
        <v>0</v>
      </c>
      <c r="G87" s="17">
        <f t="shared" si="5"/>
        <v>0</v>
      </c>
    </row>
    <row r="88" spans="1:7" ht="38.25" x14ac:dyDescent="0.2">
      <c r="A88" s="96">
        <v>602400</v>
      </c>
      <c r="B88" s="95" t="s">
        <v>151</v>
      </c>
      <c r="C88" s="85">
        <v>520632</v>
      </c>
      <c r="D88" s="39">
        <v>0</v>
      </c>
      <c r="E88" s="39">
        <v>0</v>
      </c>
      <c r="F88" s="17">
        <f t="shared" si="4"/>
        <v>0</v>
      </c>
      <c r="G88" s="17">
        <f t="shared" si="5"/>
        <v>0</v>
      </c>
    </row>
    <row r="91" spans="1:7" x14ac:dyDescent="0.2">
      <c r="A91" s="112" t="s">
        <v>185</v>
      </c>
      <c r="B91" s="112"/>
      <c r="C91" s="112"/>
      <c r="D91" s="112"/>
      <c r="E91" s="112"/>
      <c r="F91" s="112"/>
      <c r="G91" s="112"/>
    </row>
  </sheetData>
  <mergeCells count="11">
    <mergeCell ref="A91:G91"/>
    <mergeCell ref="F10:G10"/>
    <mergeCell ref="A6:G6"/>
    <mergeCell ref="A7:G7"/>
    <mergeCell ref="D1:G1"/>
    <mergeCell ref="D2:G2"/>
    <mergeCell ref="A10:A11"/>
    <mergeCell ref="B10:B11"/>
    <mergeCell ref="C10:C11"/>
    <mergeCell ref="D10:D11"/>
    <mergeCell ref="E10:E11"/>
  </mergeCells>
  <conditionalFormatting sqref="A15 A17 A19:A48">
    <cfRule type="expression" dxfId="3" priority="3" stopIfTrue="1">
      <formula>#REF!=1</formula>
    </cfRule>
  </conditionalFormatting>
  <conditionalFormatting sqref="B15 B17 C15:E17 B19:E48 C49:E49">
    <cfRule type="expression" dxfId="2" priority="4" stopIfTrue="1">
      <formula>#REF!=1</formula>
    </cfRule>
  </conditionalFormatting>
  <conditionalFormatting sqref="A16">
    <cfRule type="expression" dxfId="1" priority="1" stopIfTrue="1">
      <formula>#REF!=1</formula>
    </cfRule>
  </conditionalFormatting>
  <conditionalFormatting sqref="B16">
    <cfRule type="expression" dxfId="0" priority="2" stopIfTrue="1">
      <formula>#REF!=1</formula>
    </cfRule>
  </conditionalFormatting>
  <pageMargins left="0.31496062992125984" right="0.11811023622047245" top="0.15748031496062992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Доходи 9 міс.</vt:lpstr>
      <vt:lpstr>Видатки 9 міс.</vt:lpstr>
      <vt:lpstr>'Доходи 9 міс.'!Заголовки_для_друку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2021-12-16T11:18:39Z</cp:lastPrinted>
  <dcterms:created xsi:type="dcterms:W3CDTF">2021-05-14T09:52:51Z</dcterms:created>
  <dcterms:modified xsi:type="dcterms:W3CDTF">2021-12-31T09:46:20Z</dcterms:modified>
</cp:coreProperties>
</file>