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 2022 рік\21 сесія\Бюджет\Виконання 1 кв.2022\"/>
    </mc:Choice>
  </mc:AlternateContent>
  <xr:revisionPtr revIDLastSave="0" documentId="13_ncr:1_{67090A1F-BA2D-4E3F-AB2F-AAC453C32E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и 1 кв." sheetId="1" r:id="rId1"/>
    <sheet name="Видатки 1 кв." sheetId="2" r:id="rId2"/>
  </sheets>
  <definedNames>
    <definedName name="_xlnm.Print_Titles" localSheetId="0">'Доходи 1 кв.'!$A:$C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2" i="2" l="1"/>
  <c r="G72" i="2"/>
  <c r="F65" i="2" l="1"/>
  <c r="G65" i="2"/>
  <c r="G38" i="2" l="1"/>
  <c r="F48" i="2" l="1"/>
  <c r="G48" i="2"/>
  <c r="F41" i="2"/>
  <c r="G41" i="2"/>
  <c r="E26" i="2" l="1"/>
  <c r="D26" i="2"/>
  <c r="C26" i="2"/>
  <c r="C33" i="2"/>
  <c r="F31" i="2"/>
  <c r="G31" i="2"/>
  <c r="E87" i="1" l="1"/>
  <c r="D87" i="1"/>
  <c r="F87" i="1"/>
  <c r="G83" i="2" l="1"/>
  <c r="F83" i="2"/>
  <c r="G82" i="2"/>
  <c r="F82" i="2"/>
  <c r="F81" i="2"/>
  <c r="D81" i="2"/>
  <c r="G81" i="2" s="1"/>
  <c r="C80" i="2"/>
  <c r="F80" i="2" s="1"/>
  <c r="G79" i="2"/>
  <c r="F79" i="2"/>
  <c r="G78" i="2"/>
  <c r="F78" i="2"/>
  <c r="D77" i="2"/>
  <c r="G77" i="2" s="1"/>
  <c r="C77" i="2"/>
  <c r="F77" i="2" s="1"/>
  <c r="D76" i="2"/>
  <c r="G76" i="2" s="1"/>
  <c r="C76" i="2"/>
  <c r="F76" i="2" s="1"/>
  <c r="D80" i="2" l="1"/>
  <c r="G80" i="2" s="1"/>
  <c r="G55" i="2"/>
  <c r="G56" i="2"/>
  <c r="G59" i="2"/>
  <c r="G60" i="2"/>
  <c r="G71" i="2"/>
  <c r="G73" i="2"/>
  <c r="G62" i="2"/>
  <c r="G63" i="2"/>
  <c r="G64" i="2"/>
  <c r="G66" i="2"/>
  <c r="G67" i="2"/>
  <c r="G68" i="2"/>
  <c r="G69" i="2"/>
  <c r="G70" i="2"/>
  <c r="G74" i="2"/>
  <c r="F55" i="2"/>
  <c r="F56" i="2"/>
  <c r="F58" i="2"/>
  <c r="F59" i="2"/>
  <c r="F60" i="2"/>
  <c r="F71" i="2"/>
  <c r="F73" i="2"/>
  <c r="F62" i="2"/>
  <c r="F63" i="2"/>
  <c r="F64" i="2"/>
  <c r="F66" i="2"/>
  <c r="F67" i="2"/>
  <c r="F68" i="2"/>
  <c r="F69" i="2"/>
  <c r="F70" i="2"/>
  <c r="F74" i="2"/>
  <c r="D58" i="2" l="1"/>
  <c r="C57" i="2"/>
  <c r="F57" i="2" s="1"/>
  <c r="D54" i="2"/>
  <c r="G54" i="2" s="1"/>
  <c r="C54" i="2"/>
  <c r="F54" i="2" s="1"/>
  <c r="D53" i="2"/>
  <c r="G53" i="2" s="1"/>
  <c r="C53" i="2"/>
  <c r="F53" i="2" s="1"/>
  <c r="E33" i="2"/>
  <c r="D33" i="2"/>
  <c r="F33" i="2"/>
  <c r="F26" i="2"/>
  <c r="E24" i="2"/>
  <c r="D24" i="2"/>
  <c r="C24" i="2"/>
  <c r="F24" i="2" s="1"/>
  <c r="C17" i="2"/>
  <c r="D17" i="2"/>
  <c r="E17" i="2"/>
  <c r="E13" i="2"/>
  <c r="D13" i="2"/>
  <c r="C13" i="2"/>
  <c r="G15" i="2"/>
  <c r="F15" i="2"/>
  <c r="F14" i="2"/>
  <c r="F16" i="2"/>
  <c r="F25" i="2"/>
  <c r="F28" i="2"/>
  <c r="F29" i="2"/>
  <c r="F30" i="2"/>
  <c r="F32" i="2"/>
  <c r="F40" i="2"/>
  <c r="F42" i="2"/>
  <c r="F43" i="2"/>
  <c r="F45" i="2"/>
  <c r="F46" i="2"/>
  <c r="F47" i="2"/>
  <c r="F18" i="2"/>
  <c r="F19" i="2"/>
  <c r="F20" i="2"/>
  <c r="F21" i="2"/>
  <c r="F22" i="2"/>
  <c r="F23" i="2"/>
  <c r="F34" i="2"/>
  <c r="F35" i="2"/>
  <c r="F36" i="2"/>
  <c r="F37" i="2"/>
  <c r="F49" i="2"/>
  <c r="F50" i="2"/>
  <c r="F51" i="2"/>
  <c r="F13" i="2" l="1"/>
  <c r="D57" i="2"/>
  <c r="G57" i="2" s="1"/>
  <c r="G58" i="2"/>
  <c r="F17" i="2"/>
  <c r="G51" i="2"/>
  <c r="G50" i="2"/>
  <c r="G49" i="2"/>
  <c r="G37" i="2"/>
  <c r="G36" i="2"/>
  <c r="G35" i="2"/>
  <c r="G34" i="2"/>
  <c r="G33" i="2"/>
  <c r="G23" i="2"/>
  <c r="G22" i="2"/>
  <c r="G21" i="2"/>
  <c r="G20" i="2"/>
  <c r="G19" i="2"/>
  <c r="G18" i="2"/>
  <c r="G17" i="2"/>
  <c r="G47" i="2"/>
  <c r="G46" i="2"/>
  <c r="G45" i="2"/>
  <c r="G43" i="2"/>
  <c r="G42" i="2"/>
  <c r="G40" i="2"/>
  <c r="G32" i="2"/>
  <c r="G30" i="2"/>
  <c r="G29" i="2"/>
  <c r="G28" i="2"/>
  <c r="G26" i="2"/>
  <c r="G25" i="2"/>
  <c r="G24" i="2"/>
  <c r="G16" i="2"/>
  <c r="G14" i="2"/>
  <c r="G13" i="2"/>
  <c r="I87" i="1" l="1"/>
  <c r="H87" i="1"/>
  <c r="H85" i="1"/>
  <c r="H86" i="1"/>
  <c r="H74" i="1"/>
  <c r="H75" i="1"/>
  <c r="H76" i="1"/>
  <c r="H77" i="1"/>
  <c r="H78" i="1"/>
  <c r="H79" i="1"/>
  <c r="H80" i="1"/>
  <c r="H81" i="1"/>
  <c r="H82" i="1"/>
  <c r="H83" i="1"/>
  <c r="H84" i="1"/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50" i="1"/>
  <c r="H51" i="1"/>
  <c r="H52" i="1"/>
  <c r="H53" i="1"/>
  <c r="H54" i="1"/>
  <c r="H59" i="1"/>
  <c r="H60" i="1"/>
  <c r="H61" i="1"/>
  <c r="H62" i="1"/>
  <c r="H63" i="1"/>
  <c r="H64" i="1"/>
  <c r="H65" i="1"/>
  <c r="H68" i="1"/>
  <c r="H69" i="1"/>
  <c r="H70" i="1"/>
  <c r="H71" i="1"/>
  <c r="H72" i="1"/>
  <c r="H13" i="1"/>
  <c r="G87" i="1" l="1"/>
</calcChain>
</file>

<file path=xl/sharedStrings.xml><?xml version="1.0" encoding="utf-8"?>
<sst xmlns="http://schemas.openxmlformats.org/spreadsheetml/2006/main" count="218" uniqueCount="175">
  <si>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</si>
  <si>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</si>
  <si>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</si>
  <si>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</si>
  <si>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</si>
  <si>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</si>
  <si>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</si>
  <si>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</si>
  <si>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</si>
  <si>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</si>
  <si>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</si>
  <si>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</si>
  <si>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</si>
  <si>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</si>
  <si>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</si>
  <si>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</si>
  <si>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</si>
  <si>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</si>
  <si>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</si>
  <si>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</si>
  <si>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</si>
  <si>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</si>
  <si>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</si>
  <si>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</si>
  <si>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</si>
  <si>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</si>
  <si>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</si>
  <si>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</si>
  <si>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</si>
  <si>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</si>
  <si>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</si>
  <si>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</si>
  <si>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</si>
  <si>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</si>
  <si>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</si>
  <si>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</si>
  <si>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</si>
  <si>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</si>
  <si>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</si>
  <si>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</si>
  <si>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</si>
  <si>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</si>
  <si>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</si>
  <si>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</si>
  <si>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</si>
  <si>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</si>
  <si>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</si>
  <si>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</si>
  <si>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</si>
  <si>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</si>
  <si>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</si>
  <si>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</si>
  <si>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</si>
  <si>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</si>
  <si>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Загальний фонд</t>
  </si>
  <si>
    <t>Бюджет на звітний період з урахуванням змін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</si>
  <si>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</si>
  <si>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</si>
  <si>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</si>
  <si>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</si>
  <si>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</si>
  <si>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</si>
  <si>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Звіт про виконання бюджету Березнянської селищної ради за 1 квартал 2021 року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</si>
  <si>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</si>
  <si>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</si>
  <si>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</si>
  <si>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</si>
  <si>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</si>
  <si>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</si>
  <si>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</si>
  <si>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</si>
  <si>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</si>
  <si>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</si>
  <si>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Спеціальний фонд</t>
  </si>
  <si>
    <t>Всього доходів спеціального фонду</t>
  </si>
  <si>
    <t>Всього доходів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</si>
  <si>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</si>
  <si>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</si>
  <si>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</si>
  <si>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</si>
  <si>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</si>
  <si>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</si>
  <si>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2000</t>
  </si>
  <si>
    <t>Охорона здоров`я</t>
  </si>
  <si>
    <t>2010</t>
  </si>
  <si>
    <t>Багатопрофільна стаціонарна медична допомога населенню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</si>
  <si>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</si>
  <si>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</si>
  <si>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</si>
  <si>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</si>
  <si>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</si>
  <si>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</si>
  <si>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</si>
  <si>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</si>
  <si>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</si>
  <si>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</si>
  <si>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</si>
  <si>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</si>
  <si>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</si>
  <si>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</si>
  <si>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</si>
  <si>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</si>
  <si>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</si>
  <si>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</si>
  <si>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</si>
  <si>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</si>
  <si>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</si>
  <si>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</si>
  <si>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</si>
  <si>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</si>
  <si>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</si>
  <si>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</si>
  <si>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</si>
  <si>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</si>
  <si>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</si>
  <si>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</si>
  <si>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</si>
  <si>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</si>
  <si>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</si>
  <si>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</si>
  <si>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</si>
  <si>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</si>
  <si>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</si>
  <si>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</si>
  <si>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</si>
  <si>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</si>
  <si>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</si>
  <si>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</si>
  <si>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</si>
  <si>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</si>
  <si>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</si>
  <si>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</si>
  <si>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</si>
  <si>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</si>
  <si>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</si>
  <si>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</si>
  <si>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Код, Наказ МФУ від 17.12.2020 №781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</si>
  <si>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</si>
  <si>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</si>
  <si>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</si>
  <si>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</si>
  <si>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</si>
  <si>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</si>
  <si>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</si>
  <si>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</si>
  <si>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</si>
  <si>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</si>
  <si>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</si>
  <si>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</si>
  <si>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</si>
  <si>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</si>
  <si>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</si>
  <si>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</si>
  <si>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>Бюджет на 2022 рік з урахуванням змін</t>
  </si>
  <si>
    <t>Виконано за 1 квартал 2022 року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</si>
  <si>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</si>
  <si>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Адміністративний збір за державну реєстрацію речових прав на нерухоме майно та їх обтяжень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</si>
  <si>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</si>
  <si>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Дотації з місцевих бюджетів іншим місцевим бюджетам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</si>
  <si>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</t>
  </si>
  <si>
    <t>Всього</t>
  </si>
  <si>
    <r>
      <t>Надання пільг окремим категоріям громадян з оплати послуг зв</t>
    </r>
    <r>
      <rPr>
        <sz val="10"/>
        <color theme="1"/>
        <rFont val="Calibri"/>
        <family val="2"/>
        <charset val="204"/>
      </rPr>
      <t>'</t>
    </r>
    <r>
      <rPr>
        <sz val="10"/>
        <color theme="1"/>
        <rFont val="Calibri"/>
        <family val="2"/>
        <charset val="204"/>
        <scheme val="minor"/>
      </rPr>
      <t xml:space="preserve">язку </t>
    </r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</si>
  <si>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</si>
  <si>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</si>
  <si>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</si>
  <si>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</si>
  <si>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</si>
  <si>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</si>
  <si>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</si>
  <si>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</si>
  <si>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 xml:space="preserve">Дохідна частина бюджету  </t>
  </si>
  <si>
    <t>Бюджет на 1 квартал 2022 рік з урахуванням змін</t>
  </si>
  <si>
    <t>Звіт про виконання бюджету Березнянської селищної ради за 1 квартал 2022 року</t>
  </si>
  <si>
    <t>Додаток 2 до рішення __________ сесії вісімнадцятого скликання Березнянської селищної ради № ____від ________ 2022 року</t>
  </si>
  <si>
    <t>Додаток 1 до рішення 21 сесії восьмого скликанняБерезнянської селищної ради №704/21-VІІІ від 26.08.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</si>
</sst>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/>
    <xf numFmtId="0" fontId="0" fillId="0" borderId="0" xfId="0" applyAlignment="1">
      <alignment wrapText="1"/>
    </xf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3" borderId="1" xfId="0" applyNumberFormat="1" applyFont="1" applyFill="1" applyBorder="1"/>
    <xf numFmtId="164" fontId="1" fillId="4" borderId="1" xfId="0" applyNumberFormat="1" applyFont="1" applyFill="1" applyBorder="1"/>
    <xf numFmtId="164" fontId="1" fillId="5" borderId="1" xfId="0" applyNumberFormat="1" applyFont="1" applyFill="1" applyBorder="1"/>
    <xf numFmtId="0" fontId="0" fillId="4" borderId="1" xfId="0" applyFill="1" applyBorder="1"/>
    <xf numFmtId="0" fontId="7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2" fontId="0" fillId="0" borderId="0" xfId="0" applyNumberFormat="1"/>
    <xf numFmtId="2" fontId="1" fillId="3" borderId="1" xfId="0" applyNumberFormat="1" applyFont="1" applyFill="1" applyBorder="1"/>
    <xf numFmtId="0" fontId="1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8" xfId="0" applyNumberFormat="1" applyBorder="1"/>
    <xf numFmtId="0" fontId="0" fillId="0" borderId="0" xfId="0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2" fontId="7" fillId="0" borderId="5" xfId="0" applyNumberFormat="1" applyFont="1" applyBorder="1"/>
    <xf numFmtId="0" fontId="1" fillId="0" borderId="3" xfId="0" applyFont="1" applyBorder="1" applyAlignment="1">
      <alignment wrapText="1"/>
    </xf>
    <xf numFmtId="2" fontId="1" fillId="0" borderId="3" xfId="0" applyNumberFormat="1" applyFont="1" applyBorder="1"/>
    <xf numFmtId="0" fontId="1" fillId="0" borderId="3" xfId="0" applyFont="1" applyBorder="1"/>
    <xf numFmtId="2" fontId="5" fillId="0" borderId="5" xfId="0" applyNumberFormat="1" applyFont="1" applyBorder="1"/>
    <xf numFmtId="0" fontId="0" fillId="0" borderId="5" xfId="0" applyBorder="1"/>
    <xf numFmtId="0" fontId="0" fillId="0" borderId="5" xfId="0" applyBorder="1" applyAlignment="1">
      <alignment wrapText="1"/>
    </xf>
    <xf numFmtId="2" fontId="0" fillId="0" borderId="5" xfId="0" applyNumberFormat="1" applyBorder="1"/>
    <xf numFmtId="2" fontId="5" fillId="0" borderId="10" xfId="0" applyNumberFormat="1" applyFont="1" applyBorder="1"/>
    <xf numFmtId="0" fontId="1" fillId="0" borderId="3" xfId="0" quotePrefix="1" applyFont="1" applyBorder="1"/>
    <xf numFmtId="0" fontId="1" fillId="0" borderId="3" xfId="0" applyFont="1" applyBorder="1" applyAlignment="1">
      <alignment horizontal="left"/>
    </xf>
    <xf numFmtId="2" fontId="7" fillId="0" borderId="10" xfId="0" applyNumberFormat="1" applyFont="1" applyBorder="1"/>
    <xf numFmtId="2" fontId="5" fillId="0" borderId="1" xfId="0" applyNumberFormat="1" applyFont="1" applyBorder="1"/>
    <xf numFmtId="0" fontId="0" fillId="2" borderId="11" xfId="0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1" xfId="0" applyFill="1" applyBorder="1"/>
    <xf numFmtId="0" fontId="1" fillId="2" borderId="9" xfId="0" quotePrefix="1" applyFont="1" applyFill="1" applyBorder="1" applyAlignment="1">
      <alignment vertical="center" wrapText="1"/>
    </xf>
    <xf numFmtId="2" fontId="0" fillId="2" borderId="9" xfId="0" applyNumberFormat="1" applyFill="1" applyBorder="1"/>
    <xf numFmtId="2" fontId="7" fillId="2" borderId="9" xfId="0" applyNumberFormat="1" applyFont="1" applyFill="1" applyBorder="1"/>
    <xf numFmtId="2" fontId="7" fillId="2" borderId="12" xfId="0" applyNumberFormat="1" applyFont="1" applyFill="1" applyBorder="1"/>
    <xf numFmtId="0" fontId="7" fillId="3" borderId="5" xfId="0" applyFont="1" applyFill="1" applyBorder="1"/>
    <xf numFmtId="2" fontId="7" fillId="3" borderId="5" xfId="0" applyNumberFormat="1" applyFont="1" applyFill="1" applyBorder="1"/>
    <xf numFmtId="2" fontId="5" fillId="2" borderId="9" xfId="0" applyNumberFormat="1" applyFont="1" applyFill="1" applyBorder="1"/>
    <xf numFmtId="2" fontId="5" fillId="2" borderId="12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164" fontId="10" fillId="0" borderId="1" xfId="0" applyNumberFormat="1" applyFont="1" applyBorder="1"/>
    <xf numFmtId="164" fontId="6" fillId="0" borderId="1" xfId="0" applyNumberFormat="1" applyFont="1" applyBorder="1"/>
    <xf numFmtId="0" fontId="1" fillId="5" borderId="1" xfId="0" applyFont="1" applyFill="1" applyBorder="1"/>
    <xf numFmtId="164" fontId="0" fillId="0" borderId="0" xfId="0" applyNumberForma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right"/>
    </xf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1" fillId="3" borderId="2" xfId="0" applyFont="1" applyFill="1" applyBorder="1"/>
    <xf numFmtId="0" fontId="1" fillId="3" borderId="4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0" fillId="3" borderId="5" xfId="0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8"/>
  <sheetViews>
    <sheetView tabSelected="1" topLeftCell="A28" workbookViewId="0">
      <selection activeCell="I3" sqref="I3"/>
    </sheetView>
  </sheetViews>
  <sheetFormatPr defaultRowHeight="12.75" x14ac:dyDescent="0.2"/>
  <cols>
    <col min="1" max="1" width="0.140625" customWidth="1"/>
    <col min="2" max="2" width="9.5703125" bestFit="1" customWidth="1"/>
    <col min="3" max="3" width="36.28515625" customWidth="1"/>
    <col min="4" max="5" width="13.85546875" customWidth="1"/>
    <col min="6" max="6" width="11.42578125" bestFit="1" customWidth="1"/>
    <col min="7" max="7" width="11" bestFit="1" customWidth="1"/>
    <col min="11" max="12" width="11.42578125" bestFit="1" customWidth="1"/>
    <col min="13" max="13" width="9.42578125" bestFit="1" customWidth="1"/>
  </cols>
  <sheetData>
    <row r="1" spans="1:11" ht="49.5" customHeight="1" x14ac:dyDescent="0.2">
      <c r="F1" s="87" t="s">
        <v>174</v>
      </c>
      <c r="G1" s="87"/>
      <c r="H1" s="87"/>
      <c r="I1" s="87"/>
    </row>
    <row r="2" spans="1:11" ht="25.5" customHeight="1" x14ac:dyDescent="0.2">
      <c r="F2" s="87"/>
      <c r="G2" s="87"/>
      <c r="H2" s="87"/>
      <c r="I2" s="87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30.75" customHeight="1" x14ac:dyDescent="0.35">
      <c r="A6" s="12" t="s">
        <v>62</v>
      </c>
      <c r="B6" s="93" t="s">
        <v>172</v>
      </c>
      <c r="C6" s="94"/>
      <c r="D6" s="94"/>
      <c r="E6" s="94"/>
      <c r="F6" s="94"/>
      <c r="G6" s="94"/>
      <c r="H6" s="94"/>
      <c r="I6" s="94"/>
      <c r="J6" s="13"/>
      <c r="K6" s="13"/>
    </row>
    <row r="7" spans="1:11" ht="15" x14ac:dyDescent="0.2">
      <c r="A7" s="1"/>
      <c r="B7" s="95" t="s">
        <v>170</v>
      </c>
      <c r="C7" s="95"/>
      <c r="D7" s="95"/>
      <c r="E7" s="95"/>
      <c r="F7" s="95"/>
      <c r="G7" s="95"/>
      <c r="H7" s="95"/>
      <c r="I7" s="95"/>
      <c r="J7" s="1"/>
      <c r="K7" s="1"/>
    </row>
    <row r="8" spans="1:11" x14ac:dyDescent="0.2">
      <c r="I8" t="s">
        <v>0</v>
      </c>
    </row>
    <row r="9" spans="1:11" x14ac:dyDescent="0.2">
      <c r="A9" s="88"/>
      <c r="B9" s="89" t="s">
        <v>1</v>
      </c>
      <c r="C9" s="89" t="s">
        <v>2</v>
      </c>
      <c r="D9" s="91" t="s">
        <v>153</v>
      </c>
      <c r="E9" s="91" t="s">
        <v>55</v>
      </c>
      <c r="F9" s="91" t="s">
        <v>154</v>
      </c>
      <c r="G9" s="89" t="s">
        <v>3</v>
      </c>
      <c r="H9" s="89" t="s">
        <v>61</v>
      </c>
      <c r="I9" s="90"/>
    </row>
    <row r="10" spans="1:11" ht="92.25" customHeight="1" x14ac:dyDescent="0.2">
      <c r="A10" s="88"/>
      <c r="B10" s="90"/>
      <c r="C10" s="90"/>
      <c r="D10" s="92"/>
      <c r="E10" s="92"/>
      <c r="F10" s="92"/>
      <c r="G10" s="92"/>
      <c r="H10" s="10" t="s">
        <v>56</v>
      </c>
      <c r="I10" s="10" t="s">
        <v>57</v>
      </c>
    </row>
    <row r="11" spans="1:11" ht="15.75" customHeight="1" x14ac:dyDescent="0.2">
      <c r="A11" s="2"/>
      <c r="B11" s="3">
        <v>1</v>
      </c>
      <c r="C11" s="3">
        <v>2</v>
      </c>
      <c r="D11" s="4">
        <v>3</v>
      </c>
      <c r="E11" s="4">
        <v>4</v>
      </c>
      <c r="F11" s="5">
        <v>5</v>
      </c>
      <c r="G11" s="5" t="s">
        <v>58</v>
      </c>
      <c r="H11" s="7" t="s">
        <v>59</v>
      </c>
      <c r="I11" s="11" t="s">
        <v>60</v>
      </c>
    </row>
    <row r="12" spans="1:11" ht="14.25" customHeight="1" x14ac:dyDescent="0.2">
      <c r="A12" s="2"/>
      <c r="B12" s="28"/>
      <c r="C12" s="29" t="s">
        <v>54</v>
      </c>
      <c r="D12" s="30"/>
      <c r="E12" s="30"/>
      <c r="F12" s="31"/>
      <c r="G12" s="31"/>
      <c r="H12" s="31"/>
      <c r="I12" s="32"/>
    </row>
    <row r="13" spans="1:11" x14ac:dyDescent="0.2">
      <c r="A13" s="2"/>
      <c r="B13" s="8">
        <v>10000000</v>
      </c>
      <c r="C13" s="8" t="s">
        <v>4</v>
      </c>
      <c r="D13" s="9">
        <v>33795000</v>
      </c>
      <c r="E13" s="9">
        <v>5255200</v>
      </c>
      <c r="F13" s="9">
        <v>4694851.7</v>
      </c>
      <c r="G13" s="9">
        <v>-560348.30000000005</v>
      </c>
      <c r="H13" s="9">
        <f>IF(D13=0,0,F13/D13*100)</f>
        <v>13.892148838585591</v>
      </c>
      <c r="I13" s="9">
        <v>89.34</v>
      </c>
    </row>
    <row r="14" spans="1:11" x14ac:dyDescent="0.2">
      <c r="A14" s="2"/>
      <c r="B14" s="14">
        <v>11000000</v>
      </c>
      <c r="C14" s="14" t="s">
        <v>5</v>
      </c>
      <c r="D14" s="70">
        <v>13500000</v>
      </c>
      <c r="E14" s="70">
        <v>2135000</v>
      </c>
      <c r="F14" s="70">
        <v>2188480.9900000002</v>
      </c>
      <c r="G14" s="70">
        <v>53480.99</v>
      </c>
      <c r="H14" s="71">
        <f t="shared" ref="H14:H78" si="0">IF(D14=0,0,F14/D14*100)</f>
        <v>16.210970296296299</v>
      </c>
      <c r="I14" s="71">
        <v>102.5</v>
      </c>
    </row>
    <row r="15" spans="1:11" x14ac:dyDescent="0.2">
      <c r="A15" s="2"/>
      <c r="B15" s="2">
        <v>11010000</v>
      </c>
      <c r="C15" s="2" t="s">
        <v>6</v>
      </c>
      <c r="D15" s="6">
        <v>13500000</v>
      </c>
      <c r="E15" s="6">
        <v>2135000</v>
      </c>
      <c r="F15" s="6">
        <v>2188480.9900000002</v>
      </c>
      <c r="G15" s="6">
        <v>53480.99</v>
      </c>
      <c r="H15" s="9">
        <f t="shared" si="0"/>
        <v>16.210970296296299</v>
      </c>
      <c r="I15" s="9">
        <v>102.5</v>
      </c>
    </row>
    <row r="16" spans="1:11" x14ac:dyDescent="0.2">
      <c r="A16" s="2"/>
      <c r="B16" s="2">
        <v>11010100</v>
      </c>
      <c r="C16" s="2" t="s">
        <v>7</v>
      </c>
      <c r="D16" s="6">
        <v>10500000</v>
      </c>
      <c r="E16" s="6">
        <v>2000000</v>
      </c>
      <c r="F16" s="6">
        <v>1970428.73</v>
      </c>
      <c r="G16" s="6">
        <v>-29571.27</v>
      </c>
      <c r="H16" s="9">
        <f t="shared" si="0"/>
        <v>18.765987904761904</v>
      </c>
      <c r="I16" s="9">
        <v>98.52</v>
      </c>
    </row>
    <row r="17" spans="1:9" x14ac:dyDescent="0.2">
      <c r="A17" s="2"/>
      <c r="B17" s="2">
        <v>11010400</v>
      </c>
      <c r="C17" s="2" t="s">
        <v>8</v>
      </c>
      <c r="D17" s="6">
        <v>2500000</v>
      </c>
      <c r="E17" s="6">
        <v>100000</v>
      </c>
      <c r="F17" s="6">
        <v>195029.43</v>
      </c>
      <c r="G17" s="6">
        <v>95029.43</v>
      </c>
      <c r="H17" s="9">
        <f t="shared" si="0"/>
        <v>7.8011771999999997</v>
      </c>
      <c r="I17" s="9">
        <v>195.03</v>
      </c>
    </row>
    <row r="18" spans="1:9" x14ac:dyDescent="0.2">
      <c r="A18" s="2"/>
      <c r="B18" s="2">
        <v>11010500</v>
      </c>
      <c r="C18" s="2" t="s">
        <v>9</v>
      </c>
      <c r="D18" s="6">
        <v>500000</v>
      </c>
      <c r="E18" s="6">
        <v>35000</v>
      </c>
      <c r="F18" s="6">
        <v>23022.83</v>
      </c>
      <c r="G18" s="6">
        <v>-11977.17</v>
      </c>
      <c r="H18" s="9">
        <f t="shared" si="0"/>
        <v>4.6045660000000002</v>
      </c>
      <c r="I18" s="9">
        <v>65.78</v>
      </c>
    </row>
    <row r="19" spans="1:9" x14ac:dyDescent="0.2">
      <c r="A19" s="2"/>
      <c r="B19" s="14">
        <v>13000000</v>
      </c>
      <c r="C19" s="14" t="s">
        <v>10</v>
      </c>
      <c r="D19" s="70">
        <v>850000</v>
      </c>
      <c r="E19" s="70">
        <v>166000</v>
      </c>
      <c r="F19" s="70">
        <v>77014.77</v>
      </c>
      <c r="G19" s="70">
        <v>-88985.23</v>
      </c>
      <c r="H19" s="71">
        <f t="shared" si="0"/>
        <v>9.0605611764705891</v>
      </c>
      <c r="I19" s="71">
        <v>46.39</v>
      </c>
    </row>
    <row r="20" spans="1:9" x14ac:dyDescent="0.2">
      <c r="A20" s="2"/>
      <c r="B20" s="2">
        <v>13010000</v>
      </c>
      <c r="C20" s="2" t="s">
        <v>11</v>
      </c>
      <c r="D20" s="6">
        <v>850000</v>
      </c>
      <c r="E20" s="6">
        <v>166000</v>
      </c>
      <c r="F20" s="6">
        <v>76788.95</v>
      </c>
      <c r="G20" s="70">
        <v>-89211.05</v>
      </c>
      <c r="H20" s="71">
        <f t="shared" si="0"/>
        <v>9.0339941176470582</v>
      </c>
      <c r="I20" s="71">
        <v>46.26</v>
      </c>
    </row>
    <row r="21" spans="1:9" x14ac:dyDescent="0.2">
      <c r="A21" s="2"/>
      <c r="B21" s="2">
        <v>13010100</v>
      </c>
      <c r="C21" s="2" t="s">
        <v>12</v>
      </c>
      <c r="D21" s="6">
        <v>130000</v>
      </c>
      <c r="E21" s="6">
        <v>16000</v>
      </c>
      <c r="F21" s="6">
        <v>0</v>
      </c>
      <c r="G21" s="6">
        <v>-16000</v>
      </c>
      <c r="H21" s="9">
        <f t="shared" si="0"/>
        <v>0</v>
      </c>
      <c r="I21" s="9">
        <v>0</v>
      </c>
    </row>
    <row r="22" spans="1:9" x14ac:dyDescent="0.2">
      <c r="A22" s="2"/>
      <c r="B22" s="2">
        <v>13010200</v>
      </c>
      <c r="C22" s="2" t="s">
        <v>13</v>
      </c>
      <c r="D22" s="6">
        <v>720000</v>
      </c>
      <c r="E22" s="6">
        <v>150000</v>
      </c>
      <c r="F22" s="6">
        <v>76788.95</v>
      </c>
      <c r="G22" s="6">
        <v>-73211.05</v>
      </c>
      <c r="H22" s="9">
        <f t="shared" si="0"/>
        <v>10.665131944444443</v>
      </c>
      <c r="I22" s="9">
        <v>51.19</v>
      </c>
    </row>
    <row r="23" spans="1:9" x14ac:dyDescent="0.2">
      <c r="A23" s="2"/>
      <c r="B23" s="2">
        <v>13030000</v>
      </c>
      <c r="C23" s="2" t="s">
        <v>14</v>
      </c>
      <c r="D23" s="6">
        <v>0</v>
      </c>
      <c r="E23" s="6">
        <v>0</v>
      </c>
      <c r="F23" s="6">
        <v>225.82</v>
      </c>
      <c r="G23" s="6">
        <v>225.82</v>
      </c>
      <c r="H23" s="9">
        <f t="shared" si="0"/>
        <v>0</v>
      </c>
      <c r="I23" s="9">
        <v>0</v>
      </c>
    </row>
    <row r="24" spans="1:9" x14ac:dyDescent="0.2">
      <c r="A24" s="2"/>
      <c r="B24" s="2">
        <v>13030100</v>
      </c>
      <c r="C24" s="2" t="s">
        <v>15</v>
      </c>
      <c r="D24" s="6">
        <v>0</v>
      </c>
      <c r="E24" s="6">
        <v>0</v>
      </c>
      <c r="F24" s="6">
        <v>225.82</v>
      </c>
      <c r="G24" s="6">
        <v>225.82</v>
      </c>
      <c r="H24" s="9">
        <f t="shared" si="0"/>
        <v>0</v>
      </c>
      <c r="I24" s="9">
        <v>0</v>
      </c>
    </row>
    <row r="25" spans="1:9" x14ac:dyDescent="0.2">
      <c r="A25" s="2"/>
      <c r="B25" s="14">
        <v>14000000</v>
      </c>
      <c r="C25" s="14" t="s">
        <v>16</v>
      </c>
      <c r="D25" s="6">
        <v>2400000</v>
      </c>
      <c r="E25" s="6">
        <v>270000</v>
      </c>
      <c r="F25" s="6">
        <v>278638.19</v>
      </c>
      <c r="G25" s="6">
        <v>8638.19</v>
      </c>
      <c r="H25" s="9">
        <f t="shared" si="0"/>
        <v>11.609924583333333</v>
      </c>
      <c r="I25" s="9">
        <v>103.2</v>
      </c>
    </row>
    <row r="26" spans="1:9" x14ac:dyDescent="0.2">
      <c r="A26" s="2"/>
      <c r="B26" s="2">
        <v>14020000</v>
      </c>
      <c r="C26" s="2" t="s">
        <v>17</v>
      </c>
      <c r="D26" s="6">
        <v>300000</v>
      </c>
      <c r="E26" s="6">
        <v>30000</v>
      </c>
      <c r="F26" s="6">
        <v>47848.44</v>
      </c>
      <c r="G26" s="70">
        <v>17848.439999999999</v>
      </c>
      <c r="H26" s="71">
        <f t="shared" si="0"/>
        <v>15.949480000000001</v>
      </c>
      <c r="I26" s="71">
        <v>159.49</v>
      </c>
    </row>
    <row r="27" spans="1:9" x14ac:dyDescent="0.2">
      <c r="A27" s="2"/>
      <c r="B27" s="2">
        <v>14021900</v>
      </c>
      <c r="C27" s="2" t="s">
        <v>18</v>
      </c>
      <c r="D27" s="6">
        <v>300000</v>
      </c>
      <c r="E27" s="6">
        <v>30000</v>
      </c>
      <c r="F27" s="6">
        <v>47848.44</v>
      </c>
      <c r="G27" s="6">
        <v>17848.439999999999</v>
      </c>
      <c r="H27" s="9">
        <f t="shared" si="0"/>
        <v>15.949480000000001</v>
      </c>
      <c r="I27" s="9">
        <v>159.49</v>
      </c>
    </row>
    <row r="28" spans="1:9" x14ac:dyDescent="0.2">
      <c r="A28" s="2"/>
      <c r="B28" s="2">
        <v>14030000</v>
      </c>
      <c r="C28" s="2" t="s">
        <v>19</v>
      </c>
      <c r="D28" s="6">
        <v>1400000</v>
      </c>
      <c r="E28" s="6">
        <v>140000</v>
      </c>
      <c r="F28" s="6">
        <v>161217.75</v>
      </c>
      <c r="G28" s="6">
        <v>21217.75</v>
      </c>
      <c r="H28" s="9">
        <f t="shared" si="0"/>
        <v>11.515553571428573</v>
      </c>
      <c r="I28" s="9">
        <v>115.16</v>
      </c>
    </row>
    <row r="29" spans="1:9" x14ac:dyDescent="0.2">
      <c r="A29" s="2"/>
      <c r="B29" s="2">
        <v>14031900</v>
      </c>
      <c r="C29" s="2" t="s">
        <v>18</v>
      </c>
      <c r="D29" s="6">
        <v>1400000</v>
      </c>
      <c r="E29" s="6">
        <v>140000</v>
      </c>
      <c r="F29" s="6">
        <v>161217.75</v>
      </c>
      <c r="G29" s="6">
        <v>21217.75</v>
      </c>
      <c r="H29" s="9">
        <f t="shared" si="0"/>
        <v>11.515553571428573</v>
      </c>
      <c r="I29" s="9">
        <v>115.16</v>
      </c>
    </row>
    <row r="30" spans="1:9" x14ac:dyDescent="0.2">
      <c r="A30" s="2"/>
      <c r="B30" s="2">
        <v>14040000</v>
      </c>
      <c r="C30" s="2" t="s">
        <v>20</v>
      </c>
      <c r="D30" s="6">
        <v>700000</v>
      </c>
      <c r="E30" s="6">
        <v>100000</v>
      </c>
      <c r="F30" s="6">
        <v>69572</v>
      </c>
      <c r="G30" s="6">
        <v>-30428</v>
      </c>
      <c r="H30" s="9">
        <f t="shared" si="0"/>
        <v>9.9388571428571417</v>
      </c>
      <c r="I30" s="9">
        <v>69.569999999999993</v>
      </c>
    </row>
    <row r="31" spans="1:9" x14ac:dyDescent="0.2">
      <c r="A31" s="2"/>
      <c r="B31" s="14">
        <v>18000000</v>
      </c>
      <c r="C31" s="14" t="s">
        <v>21</v>
      </c>
      <c r="D31" s="70">
        <v>17045000</v>
      </c>
      <c r="E31" s="70">
        <v>2684200</v>
      </c>
      <c r="F31" s="70">
        <v>2150717.75</v>
      </c>
      <c r="G31" s="70">
        <v>-533482.25</v>
      </c>
      <c r="H31" s="71">
        <f t="shared" si="0"/>
        <v>12.617880610149603</v>
      </c>
      <c r="I31" s="71">
        <v>80.13</v>
      </c>
    </row>
    <row r="32" spans="1:9" x14ac:dyDescent="0.2">
      <c r="A32" s="2"/>
      <c r="B32" s="2">
        <v>18010000</v>
      </c>
      <c r="C32" s="2" t="s">
        <v>22</v>
      </c>
      <c r="D32" s="6">
        <v>13210000</v>
      </c>
      <c r="E32" s="6">
        <v>1878200</v>
      </c>
      <c r="F32" s="6">
        <v>1044495.7</v>
      </c>
      <c r="G32" s="70">
        <v>-833704.3</v>
      </c>
      <c r="H32" s="71">
        <f t="shared" si="0"/>
        <v>7.9068561695685089</v>
      </c>
      <c r="I32" s="71">
        <v>55.61</v>
      </c>
    </row>
    <row r="33" spans="1:11" x14ac:dyDescent="0.2">
      <c r="A33" s="2"/>
      <c r="B33" s="2">
        <v>18010100</v>
      </c>
      <c r="C33" s="2" t="s">
        <v>23</v>
      </c>
      <c r="D33" s="6">
        <v>20000</v>
      </c>
      <c r="E33" s="6">
        <v>0</v>
      </c>
      <c r="F33" s="6">
        <v>283.2</v>
      </c>
      <c r="G33" s="6">
        <v>283.2</v>
      </c>
      <c r="H33" s="9">
        <f t="shared" si="0"/>
        <v>1.4159999999999999</v>
      </c>
      <c r="I33" s="9">
        <v>0</v>
      </c>
    </row>
    <row r="34" spans="1:11" x14ac:dyDescent="0.2">
      <c r="A34" s="2"/>
      <c r="B34" s="2">
        <v>18010200</v>
      </c>
      <c r="C34" s="2" t="s">
        <v>24</v>
      </c>
      <c r="D34" s="6">
        <v>100000</v>
      </c>
      <c r="E34" s="6">
        <v>0</v>
      </c>
      <c r="F34" s="6">
        <v>-21476.03</v>
      </c>
      <c r="G34" s="6">
        <v>-21476.03</v>
      </c>
      <c r="H34" s="9">
        <f t="shared" si="0"/>
        <v>-21.476029999999998</v>
      </c>
      <c r="I34" s="9">
        <v>0</v>
      </c>
    </row>
    <row r="35" spans="1:11" x14ac:dyDescent="0.2">
      <c r="A35" s="2"/>
      <c r="B35" s="2">
        <v>18010300</v>
      </c>
      <c r="C35" s="2" t="s">
        <v>25</v>
      </c>
      <c r="D35" s="6">
        <v>200000</v>
      </c>
      <c r="E35" s="6">
        <v>0</v>
      </c>
      <c r="F35" s="6">
        <v>0</v>
      </c>
      <c r="G35" s="6">
        <v>0</v>
      </c>
      <c r="H35" s="9">
        <f t="shared" si="0"/>
        <v>0</v>
      </c>
      <c r="I35" s="9">
        <v>0</v>
      </c>
    </row>
    <row r="36" spans="1:11" x14ac:dyDescent="0.2">
      <c r="A36" s="2"/>
      <c r="B36" s="2">
        <v>18010400</v>
      </c>
      <c r="C36" s="2" t="s">
        <v>26</v>
      </c>
      <c r="D36" s="6">
        <v>395000</v>
      </c>
      <c r="E36" s="6">
        <v>50000</v>
      </c>
      <c r="F36" s="6">
        <v>36337.410000000003</v>
      </c>
      <c r="G36" s="6">
        <v>-13662.59</v>
      </c>
      <c r="H36" s="9">
        <f t="shared" si="0"/>
        <v>9.1993443037974689</v>
      </c>
      <c r="I36" s="9">
        <v>72.67</v>
      </c>
    </row>
    <row r="37" spans="1:11" x14ac:dyDescent="0.2">
      <c r="A37" s="2"/>
      <c r="B37" s="2">
        <v>18010500</v>
      </c>
      <c r="C37" s="2" t="s">
        <v>27</v>
      </c>
      <c r="D37" s="6">
        <v>1000000</v>
      </c>
      <c r="E37" s="6">
        <v>240000</v>
      </c>
      <c r="F37" s="6">
        <v>64226.25</v>
      </c>
      <c r="G37" s="6">
        <v>-175773.75</v>
      </c>
      <c r="H37" s="9">
        <f t="shared" si="0"/>
        <v>6.422625</v>
      </c>
      <c r="I37" s="9">
        <v>26.76</v>
      </c>
    </row>
    <row r="38" spans="1:11" x14ac:dyDescent="0.2">
      <c r="A38" s="2"/>
      <c r="B38" s="2">
        <v>18010600</v>
      </c>
      <c r="C38" s="2" t="s">
        <v>28</v>
      </c>
      <c r="D38" s="6">
        <v>9520000</v>
      </c>
      <c r="E38" s="6">
        <v>1530000</v>
      </c>
      <c r="F38" s="6">
        <v>907364.74</v>
      </c>
      <c r="G38" s="6">
        <v>-622635.26</v>
      </c>
      <c r="H38" s="9">
        <f t="shared" si="0"/>
        <v>9.531142226890756</v>
      </c>
      <c r="I38" s="9">
        <v>59.3</v>
      </c>
    </row>
    <row r="39" spans="1:11" x14ac:dyDescent="0.2">
      <c r="A39" s="2"/>
      <c r="B39" s="2">
        <v>18010700</v>
      </c>
      <c r="C39" s="2" t="s">
        <v>29</v>
      </c>
      <c r="D39" s="6">
        <v>800000</v>
      </c>
      <c r="E39" s="6">
        <v>7000</v>
      </c>
      <c r="F39" s="6">
        <v>-13387.56</v>
      </c>
      <c r="G39" s="6">
        <v>-20387.560000000001</v>
      </c>
      <c r="H39" s="9">
        <f t="shared" si="0"/>
        <v>-1.6734449999999998</v>
      </c>
      <c r="I39" s="9">
        <v>-191.25</v>
      </c>
    </row>
    <row r="40" spans="1:11" x14ac:dyDescent="0.2">
      <c r="A40" s="2"/>
      <c r="B40" s="2">
        <v>18010900</v>
      </c>
      <c r="C40" s="2" t="s">
        <v>30</v>
      </c>
      <c r="D40" s="6">
        <v>1150000</v>
      </c>
      <c r="E40" s="6">
        <v>45000</v>
      </c>
      <c r="F40" s="6">
        <v>64897.69</v>
      </c>
      <c r="G40" s="6">
        <v>19897.689999999999</v>
      </c>
      <c r="H40" s="9">
        <f t="shared" si="0"/>
        <v>5.6432773913043484</v>
      </c>
      <c r="I40" s="9">
        <v>144.22</v>
      </c>
    </row>
    <row r="41" spans="1:11" x14ac:dyDescent="0.2">
      <c r="A41" s="2"/>
      <c r="B41" s="2">
        <v>18011100</v>
      </c>
      <c r="C41" s="2" t="s">
        <v>31</v>
      </c>
      <c r="D41" s="6">
        <v>25000</v>
      </c>
      <c r="E41" s="6">
        <v>6200</v>
      </c>
      <c r="F41" s="6">
        <v>6250</v>
      </c>
      <c r="G41" s="6">
        <v>50</v>
      </c>
      <c r="H41" s="9">
        <f t="shared" si="0"/>
        <v>25</v>
      </c>
      <c r="I41" s="9">
        <v>100.81</v>
      </c>
    </row>
    <row r="42" spans="1:11" x14ac:dyDescent="0.2">
      <c r="A42" s="2"/>
      <c r="B42" s="2">
        <v>18050000</v>
      </c>
      <c r="C42" s="2" t="s">
        <v>32</v>
      </c>
      <c r="D42" s="6">
        <v>3835000</v>
      </c>
      <c r="E42" s="6">
        <v>806000</v>
      </c>
      <c r="F42" s="6">
        <v>1106222.05</v>
      </c>
      <c r="G42" s="6">
        <v>300222.05</v>
      </c>
      <c r="H42" s="9">
        <f t="shared" si="0"/>
        <v>28.845425032594523</v>
      </c>
      <c r="I42" s="9">
        <v>137.25</v>
      </c>
    </row>
    <row r="43" spans="1:11" x14ac:dyDescent="0.2">
      <c r="A43" s="2"/>
      <c r="B43" s="2">
        <v>18050300</v>
      </c>
      <c r="C43" s="2" t="s">
        <v>33</v>
      </c>
      <c r="D43" s="6">
        <v>125000</v>
      </c>
      <c r="E43" s="6">
        <v>6000</v>
      </c>
      <c r="F43" s="6">
        <v>118057.09</v>
      </c>
      <c r="G43" s="6">
        <v>112057.09</v>
      </c>
      <c r="H43" s="9">
        <f t="shared" si="0"/>
        <v>94.445672000000002</v>
      </c>
      <c r="I43" s="9">
        <v>1967.62</v>
      </c>
    </row>
    <row r="44" spans="1:11" x14ac:dyDescent="0.2">
      <c r="A44" s="2"/>
      <c r="B44" s="2">
        <v>18050400</v>
      </c>
      <c r="C44" s="2" t="s">
        <v>34</v>
      </c>
      <c r="D44" s="6">
        <v>2200000</v>
      </c>
      <c r="E44" s="6">
        <v>480000</v>
      </c>
      <c r="F44" s="6">
        <v>584274.23</v>
      </c>
      <c r="G44" s="6">
        <v>104274.23</v>
      </c>
      <c r="H44" s="9">
        <f t="shared" si="0"/>
        <v>26.557919545454546</v>
      </c>
      <c r="I44" s="9">
        <v>121.72</v>
      </c>
    </row>
    <row r="45" spans="1:11" x14ac:dyDescent="0.2">
      <c r="A45" s="2"/>
      <c r="B45" s="2">
        <v>18050500</v>
      </c>
      <c r="C45" s="2" t="s">
        <v>35</v>
      </c>
      <c r="D45" s="6">
        <v>1510000</v>
      </c>
      <c r="E45" s="6">
        <v>320000</v>
      </c>
      <c r="F45" s="6">
        <v>403890.73</v>
      </c>
      <c r="G45" s="6">
        <v>83890.73</v>
      </c>
      <c r="H45" s="9">
        <f t="shared" si="0"/>
        <v>26.747730463576158</v>
      </c>
      <c r="I45" s="9">
        <v>126.22</v>
      </c>
    </row>
    <row r="46" spans="1:11" x14ac:dyDescent="0.2">
      <c r="A46" s="2"/>
      <c r="B46" s="8">
        <v>20000000</v>
      </c>
      <c r="C46" s="8" t="s">
        <v>36</v>
      </c>
      <c r="D46" s="9">
        <v>163500</v>
      </c>
      <c r="E46" s="9">
        <v>35200</v>
      </c>
      <c r="F46" s="9">
        <v>182517.42</v>
      </c>
      <c r="G46" s="9">
        <v>147317.42000000001</v>
      </c>
      <c r="H46" s="9">
        <f t="shared" si="0"/>
        <v>111.63144954128441</v>
      </c>
      <c r="I46" s="9">
        <v>518.52</v>
      </c>
      <c r="K46" s="26"/>
    </row>
    <row r="47" spans="1:11" x14ac:dyDescent="0.2">
      <c r="A47" s="2"/>
      <c r="B47" s="14">
        <v>21000000</v>
      </c>
      <c r="C47" s="14" t="s">
        <v>37</v>
      </c>
      <c r="D47" s="70">
        <v>35000</v>
      </c>
      <c r="E47" s="70">
        <v>8000</v>
      </c>
      <c r="F47" s="70">
        <v>17221</v>
      </c>
      <c r="G47" s="70">
        <v>9221</v>
      </c>
      <c r="H47" s="71">
        <f t="shared" si="0"/>
        <v>49.202857142857141</v>
      </c>
      <c r="I47" s="71">
        <v>215.26</v>
      </c>
    </row>
    <row r="48" spans="1:11" x14ac:dyDescent="0.2">
      <c r="A48" s="2"/>
      <c r="B48" s="2">
        <v>21080000</v>
      </c>
      <c r="C48" s="2" t="s">
        <v>38</v>
      </c>
      <c r="D48" s="6">
        <v>35000</v>
      </c>
      <c r="E48" s="6">
        <v>8000</v>
      </c>
      <c r="F48" s="6">
        <v>17221</v>
      </c>
      <c r="G48" s="6">
        <v>9221</v>
      </c>
      <c r="H48" s="9">
        <f t="shared" si="0"/>
        <v>49.202857142857141</v>
      </c>
      <c r="I48" s="9">
        <v>215.26</v>
      </c>
    </row>
    <row r="49" spans="1:9" x14ac:dyDescent="0.2">
      <c r="A49" s="2"/>
      <c r="B49" s="2">
        <v>21081100</v>
      </c>
      <c r="C49" s="2" t="s">
        <v>39</v>
      </c>
      <c r="D49" s="6">
        <v>35000</v>
      </c>
      <c r="E49" s="6">
        <v>8000</v>
      </c>
      <c r="F49" s="6">
        <v>221</v>
      </c>
      <c r="G49" s="6">
        <v>-7779</v>
      </c>
      <c r="H49" s="9">
        <v>0.63</v>
      </c>
      <c r="I49" s="9">
        <v>2.76</v>
      </c>
    </row>
    <row r="50" spans="1:9" x14ac:dyDescent="0.2">
      <c r="A50" s="2"/>
      <c r="B50" s="2">
        <v>21081500</v>
      </c>
      <c r="C50" s="2" t="s">
        <v>155</v>
      </c>
      <c r="D50" s="6">
        <v>0</v>
      </c>
      <c r="E50" s="6">
        <v>0</v>
      </c>
      <c r="F50" s="6">
        <v>17000</v>
      </c>
      <c r="G50" s="6">
        <v>17000</v>
      </c>
      <c r="H50" s="9">
        <f t="shared" si="0"/>
        <v>0</v>
      </c>
      <c r="I50" s="9">
        <v>0</v>
      </c>
    </row>
    <row r="51" spans="1:9" x14ac:dyDescent="0.2">
      <c r="A51" s="2"/>
      <c r="B51" s="14">
        <v>22000000</v>
      </c>
      <c r="C51" s="14" t="s">
        <v>40</v>
      </c>
      <c r="D51" s="70">
        <v>128500</v>
      </c>
      <c r="E51" s="70">
        <v>27200</v>
      </c>
      <c r="F51" s="70">
        <v>138709.87</v>
      </c>
      <c r="G51" s="70">
        <v>111509.87</v>
      </c>
      <c r="H51" s="71">
        <f t="shared" si="0"/>
        <v>107.94542412451362</v>
      </c>
      <c r="I51" s="71">
        <v>509.96</v>
      </c>
    </row>
    <row r="52" spans="1:9" x14ac:dyDescent="0.2">
      <c r="A52" s="2"/>
      <c r="B52" s="2">
        <v>22010000</v>
      </c>
      <c r="C52" s="2" t="s">
        <v>41</v>
      </c>
      <c r="D52" s="6">
        <v>127500</v>
      </c>
      <c r="E52" s="6">
        <v>27000</v>
      </c>
      <c r="F52" s="6">
        <v>138692.64000000001</v>
      </c>
      <c r="G52" s="6">
        <v>111692.64</v>
      </c>
      <c r="H52" s="9">
        <f t="shared" si="0"/>
        <v>108.77854117647058</v>
      </c>
      <c r="I52" s="9">
        <v>513.67999999999995</v>
      </c>
    </row>
    <row r="53" spans="1:9" x14ac:dyDescent="0.2">
      <c r="A53" s="2"/>
      <c r="B53" s="2">
        <v>22012500</v>
      </c>
      <c r="C53" s="2" t="s">
        <v>42</v>
      </c>
      <c r="D53" s="6">
        <v>27500</v>
      </c>
      <c r="E53" s="6">
        <v>6000</v>
      </c>
      <c r="F53" s="6">
        <v>1942.64</v>
      </c>
      <c r="G53" s="6">
        <v>-4057.36</v>
      </c>
      <c r="H53" s="9">
        <f t="shared" si="0"/>
        <v>7.0641454545454545</v>
      </c>
      <c r="I53" s="9">
        <v>32.380000000000003</v>
      </c>
    </row>
    <row r="54" spans="1:9" x14ac:dyDescent="0.2">
      <c r="A54" s="2"/>
      <c r="B54" s="2">
        <v>22012600</v>
      </c>
      <c r="C54" s="2" t="s">
        <v>156</v>
      </c>
      <c r="D54" s="6">
        <v>100000</v>
      </c>
      <c r="E54" s="6">
        <v>21000</v>
      </c>
      <c r="F54" s="6">
        <v>136750</v>
      </c>
      <c r="G54" s="6">
        <v>115750</v>
      </c>
      <c r="H54" s="9">
        <f t="shared" si="0"/>
        <v>136.75</v>
      </c>
      <c r="I54" s="9">
        <v>651.19000000000005</v>
      </c>
    </row>
    <row r="55" spans="1:9" x14ac:dyDescent="0.2">
      <c r="A55" s="2"/>
      <c r="B55" s="8">
        <v>22090000</v>
      </c>
      <c r="C55" s="8" t="s">
        <v>43</v>
      </c>
      <c r="D55" s="9">
        <v>1000</v>
      </c>
      <c r="E55" s="9">
        <v>200</v>
      </c>
      <c r="F55" s="9">
        <v>17.23</v>
      </c>
      <c r="G55" s="9">
        <v>-182.77</v>
      </c>
      <c r="H55" s="9">
        <v>1.72</v>
      </c>
      <c r="I55" s="9">
        <v>8.6199999999999992</v>
      </c>
    </row>
    <row r="56" spans="1:9" x14ac:dyDescent="0.2">
      <c r="A56" s="2"/>
      <c r="B56" s="2">
        <v>22090100</v>
      </c>
      <c r="C56" s="2" t="s">
        <v>157</v>
      </c>
      <c r="D56" s="6">
        <v>1000</v>
      </c>
      <c r="E56" s="6">
        <v>200</v>
      </c>
      <c r="F56" s="6">
        <v>17.23</v>
      </c>
      <c r="G56" s="6">
        <v>-182.77</v>
      </c>
      <c r="H56" s="6">
        <v>1.72</v>
      </c>
      <c r="I56" s="9">
        <v>8.6199999999999992</v>
      </c>
    </row>
    <row r="57" spans="1:9" x14ac:dyDescent="0.2">
      <c r="A57" s="2"/>
      <c r="B57" s="8">
        <v>24000000</v>
      </c>
      <c r="C57" s="8" t="s">
        <v>67</v>
      </c>
      <c r="D57" s="9">
        <v>0</v>
      </c>
      <c r="E57" s="9">
        <v>0</v>
      </c>
      <c r="F57" s="9">
        <v>26586.55</v>
      </c>
      <c r="G57" s="9">
        <v>26586.55</v>
      </c>
      <c r="H57" s="9">
        <v>0</v>
      </c>
      <c r="I57" s="9">
        <v>0</v>
      </c>
    </row>
    <row r="58" spans="1:9" x14ac:dyDescent="0.2">
      <c r="A58" s="2"/>
      <c r="B58" s="2">
        <v>24060000</v>
      </c>
      <c r="C58" s="2" t="s">
        <v>38</v>
      </c>
      <c r="D58" s="6">
        <v>0</v>
      </c>
      <c r="E58" s="6">
        <v>0</v>
      </c>
      <c r="F58" s="6">
        <v>26586.55</v>
      </c>
      <c r="G58" s="6">
        <v>26586.55</v>
      </c>
      <c r="H58" s="9">
        <v>0</v>
      </c>
      <c r="I58" s="9">
        <v>0</v>
      </c>
    </row>
    <row r="59" spans="1:9" x14ac:dyDescent="0.2">
      <c r="A59" s="2"/>
      <c r="B59" s="2">
        <v>24060300</v>
      </c>
      <c r="C59" s="2" t="s">
        <v>38</v>
      </c>
      <c r="D59" s="6">
        <v>0</v>
      </c>
      <c r="E59" s="6">
        <v>0</v>
      </c>
      <c r="F59" s="6">
        <v>26586.55</v>
      </c>
      <c r="G59" s="6">
        <v>26586.55</v>
      </c>
      <c r="H59" s="9">
        <f t="shared" si="0"/>
        <v>0</v>
      </c>
      <c r="I59" s="9">
        <v>0</v>
      </c>
    </row>
    <row r="60" spans="1:9" x14ac:dyDescent="0.2">
      <c r="A60" s="2"/>
      <c r="B60" s="8">
        <v>40000000</v>
      </c>
      <c r="C60" s="8" t="s">
        <v>44</v>
      </c>
      <c r="D60" s="9">
        <v>29189120</v>
      </c>
      <c r="E60" s="9">
        <v>7086300</v>
      </c>
      <c r="F60" s="9">
        <v>7000300</v>
      </c>
      <c r="G60" s="9">
        <v>-86000</v>
      </c>
      <c r="H60" s="9">
        <f t="shared" si="0"/>
        <v>23.982566106823363</v>
      </c>
      <c r="I60" s="9">
        <v>98.79</v>
      </c>
    </row>
    <row r="61" spans="1:9" x14ac:dyDescent="0.2">
      <c r="A61" s="2"/>
      <c r="B61" s="2">
        <v>41000000</v>
      </c>
      <c r="C61" s="2" t="s">
        <v>45</v>
      </c>
      <c r="D61" s="6">
        <v>29189120</v>
      </c>
      <c r="E61" s="6">
        <v>7086300</v>
      </c>
      <c r="F61" s="6">
        <v>7000300</v>
      </c>
      <c r="G61" s="70">
        <v>-86000</v>
      </c>
      <c r="H61" s="71">
        <f t="shared" si="0"/>
        <v>23.982566106823363</v>
      </c>
      <c r="I61" s="71">
        <v>98.79</v>
      </c>
    </row>
    <row r="62" spans="1:9" x14ac:dyDescent="0.2">
      <c r="A62" s="2"/>
      <c r="B62" s="2">
        <v>41020000</v>
      </c>
      <c r="C62" s="2" t="s">
        <v>46</v>
      </c>
      <c r="D62" s="6">
        <v>10273700</v>
      </c>
      <c r="E62" s="6">
        <v>2568300</v>
      </c>
      <c r="F62" s="6">
        <v>2568300</v>
      </c>
      <c r="G62" s="6">
        <v>0</v>
      </c>
      <c r="H62" s="9">
        <f t="shared" si="0"/>
        <v>24.998783301050253</v>
      </c>
      <c r="I62" s="9">
        <v>100</v>
      </c>
    </row>
    <row r="63" spans="1:9" x14ac:dyDescent="0.2">
      <c r="A63" s="2"/>
      <c r="B63" s="2">
        <v>41020100</v>
      </c>
      <c r="C63" s="2" t="s">
        <v>47</v>
      </c>
      <c r="D63" s="6">
        <v>10273700</v>
      </c>
      <c r="E63" s="6">
        <v>2568300</v>
      </c>
      <c r="F63" s="6">
        <v>2568300</v>
      </c>
      <c r="G63" s="6">
        <v>0</v>
      </c>
      <c r="H63" s="9">
        <f t="shared" si="0"/>
        <v>24.998783301050253</v>
      </c>
      <c r="I63" s="9">
        <v>100</v>
      </c>
    </row>
    <row r="64" spans="1:9" x14ac:dyDescent="0.2">
      <c r="A64" s="2"/>
      <c r="B64" s="2">
        <v>41030000</v>
      </c>
      <c r="C64" s="2" t="s">
        <v>48</v>
      </c>
      <c r="D64" s="6">
        <v>18457500</v>
      </c>
      <c r="E64" s="6">
        <v>4263600</v>
      </c>
      <c r="F64" s="6">
        <v>4263600</v>
      </c>
      <c r="G64" s="6">
        <v>0</v>
      </c>
      <c r="H64" s="9">
        <f t="shared" si="0"/>
        <v>23.099553027224708</v>
      </c>
      <c r="I64" s="9">
        <v>100</v>
      </c>
    </row>
    <row r="65" spans="1:13" x14ac:dyDescent="0.2">
      <c r="A65" s="2"/>
      <c r="B65" s="2">
        <v>41033900</v>
      </c>
      <c r="C65" s="2" t="s">
        <v>49</v>
      </c>
      <c r="D65" s="6">
        <v>18457500</v>
      </c>
      <c r="E65" s="6">
        <v>4263600</v>
      </c>
      <c r="F65" s="6">
        <v>4263600</v>
      </c>
      <c r="G65" s="6">
        <v>0</v>
      </c>
      <c r="H65" s="9">
        <f t="shared" si="0"/>
        <v>23.099553027224708</v>
      </c>
      <c r="I65" s="9">
        <v>100</v>
      </c>
    </row>
    <row r="66" spans="1:13" x14ac:dyDescent="0.2">
      <c r="A66" s="2"/>
      <c r="B66" s="2">
        <v>41040000</v>
      </c>
      <c r="C66" s="2" t="s">
        <v>158</v>
      </c>
      <c r="D66" s="6">
        <v>410000</v>
      </c>
      <c r="E66" s="6">
        <v>246000</v>
      </c>
      <c r="F66" s="6">
        <v>164000</v>
      </c>
      <c r="G66" s="6">
        <v>-82000</v>
      </c>
      <c r="H66" s="9">
        <v>40</v>
      </c>
      <c r="I66" s="9">
        <v>66.67</v>
      </c>
    </row>
    <row r="67" spans="1:13" x14ac:dyDescent="0.2">
      <c r="A67" s="2"/>
      <c r="B67" s="2">
        <v>41040500</v>
      </c>
      <c r="C67" s="2" t="s">
        <v>159</v>
      </c>
      <c r="D67" s="6">
        <v>410000</v>
      </c>
      <c r="E67" s="6">
        <v>246000</v>
      </c>
      <c r="F67" s="6">
        <v>164000</v>
      </c>
      <c r="G67" s="6">
        <v>-82000</v>
      </c>
      <c r="H67" s="9">
        <v>40</v>
      </c>
      <c r="I67" s="9">
        <v>66.67</v>
      </c>
    </row>
    <row r="68" spans="1:13" x14ac:dyDescent="0.2">
      <c r="A68" s="2"/>
      <c r="B68" s="2">
        <v>41050000</v>
      </c>
      <c r="C68" s="2" t="s">
        <v>50</v>
      </c>
      <c r="D68" s="6">
        <v>47920</v>
      </c>
      <c r="E68" s="6">
        <v>8400</v>
      </c>
      <c r="F68" s="6">
        <v>4400</v>
      </c>
      <c r="G68" s="6">
        <v>-4000</v>
      </c>
      <c r="H68" s="9">
        <f t="shared" si="0"/>
        <v>9.1819699499165264</v>
      </c>
      <c r="I68" s="9">
        <v>52.38</v>
      </c>
    </row>
    <row r="69" spans="1:13" x14ac:dyDescent="0.2">
      <c r="A69" s="2"/>
      <c r="B69" s="2">
        <v>41051200</v>
      </c>
      <c r="C69" s="2" t="s">
        <v>51</v>
      </c>
      <c r="D69" s="6">
        <v>41120</v>
      </c>
      <c r="E69" s="6">
        <v>6800</v>
      </c>
      <c r="F69" s="6">
        <v>3400</v>
      </c>
      <c r="G69" s="6">
        <v>-3400</v>
      </c>
      <c r="H69" s="9">
        <f t="shared" si="0"/>
        <v>8.2684824902723726</v>
      </c>
      <c r="I69" s="9">
        <v>50</v>
      </c>
    </row>
    <row r="70" spans="1:13" x14ac:dyDescent="0.2">
      <c r="A70" s="2"/>
      <c r="B70" s="2">
        <v>41053900</v>
      </c>
      <c r="C70" s="2" t="s">
        <v>52</v>
      </c>
      <c r="D70" s="6">
        <v>6800</v>
      </c>
      <c r="E70" s="6">
        <v>1600</v>
      </c>
      <c r="F70" s="6">
        <v>1000</v>
      </c>
      <c r="G70" s="6">
        <v>-600</v>
      </c>
      <c r="H70" s="9">
        <f t="shared" si="0"/>
        <v>14.705882352941178</v>
      </c>
      <c r="I70" s="9">
        <v>62.5</v>
      </c>
    </row>
    <row r="71" spans="1:13" x14ac:dyDescent="0.2">
      <c r="A71" s="72" t="s">
        <v>53</v>
      </c>
      <c r="B71" s="32"/>
      <c r="C71" s="32"/>
      <c r="D71" s="21">
        <v>33958500</v>
      </c>
      <c r="E71" s="21">
        <v>5290400</v>
      </c>
      <c r="F71" s="21">
        <v>4877369.12</v>
      </c>
      <c r="G71" s="21">
        <v>-413030.88</v>
      </c>
      <c r="H71" s="21">
        <f t="shared" si="0"/>
        <v>14.362734278604769</v>
      </c>
      <c r="I71" s="21">
        <v>92.19</v>
      </c>
      <c r="K71" s="26"/>
    </row>
    <row r="72" spans="1:13" x14ac:dyDescent="0.2">
      <c r="A72" s="72" t="s">
        <v>160</v>
      </c>
      <c r="B72" s="32"/>
      <c r="C72" s="32"/>
      <c r="D72" s="21">
        <v>63147620</v>
      </c>
      <c r="E72" s="21">
        <v>12376700</v>
      </c>
      <c r="F72" s="21">
        <v>11877669.119999999</v>
      </c>
      <c r="G72" s="21">
        <v>-499030.88</v>
      </c>
      <c r="H72" s="21">
        <f t="shared" si="0"/>
        <v>18.809369410913664</v>
      </c>
      <c r="I72" s="21">
        <v>95.97</v>
      </c>
    </row>
    <row r="73" spans="1:13" ht="18.75" customHeight="1" x14ac:dyDescent="0.2">
      <c r="B73" s="22"/>
      <c r="C73" s="23" t="s">
        <v>73</v>
      </c>
      <c r="D73" s="24"/>
      <c r="E73" s="25"/>
      <c r="F73" s="25"/>
      <c r="G73" s="20"/>
      <c r="H73" s="20"/>
      <c r="I73" s="20"/>
    </row>
    <row r="74" spans="1:13" x14ac:dyDescent="0.2">
      <c r="B74" s="8">
        <v>10000000</v>
      </c>
      <c r="C74" s="8" t="s">
        <v>4</v>
      </c>
      <c r="D74" s="9">
        <v>12000</v>
      </c>
      <c r="E74" s="9">
        <v>2700</v>
      </c>
      <c r="F74" s="9">
        <v>9669.5400000000009</v>
      </c>
      <c r="G74" s="9">
        <v>6969.54</v>
      </c>
      <c r="H74" s="9">
        <f t="shared" si="0"/>
        <v>80.57950000000001</v>
      </c>
      <c r="I74" s="9">
        <v>358.13</v>
      </c>
    </row>
    <row r="75" spans="1:13" x14ac:dyDescent="0.2">
      <c r="B75" s="14">
        <v>19000000</v>
      </c>
      <c r="C75" s="14" t="s">
        <v>63</v>
      </c>
      <c r="D75" s="70">
        <v>12000</v>
      </c>
      <c r="E75" s="70">
        <v>2700</v>
      </c>
      <c r="F75" s="71">
        <v>9669.5400000000009</v>
      </c>
      <c r="G75" s="71">
        <v>6969.54</v>
      </c>
      <c r="H75" s="71">
        <f t="shared" si="0"/>
        <v>80.57950000000001</v>
      </c>
      <c r="I75" s="71">
        <v>358.13</v>
      </c>
    </row>
    <row r="76" spans="1:13" x14ac:dyDescent="0.2">
      <c r="B76" s="2">
        <v>19010000</v>
      </c>
      <c r="C76" s="2" t="s">
        <v>64</v>
      </c>
      <c r="D76" s="6">
        <v>12000</v>
      </c>
      <c r="E76" s="6">
        <v>2700</v>
      </c>
      <c r="F76" s="9">
        <v>9669.5400000000009</v>
      </c>
      <c r="G76" s="9">
        <v>6969.54</v>
      </c>
      <c r="H76" s="9">
        <f t="shared" si="0"/>
        <v>80.57950000000001</v>
      </c>
      <c r="I76" s="9">
        <v>358.13</v>
      </c>
    </row>
    <row r="77" spans="1:13" x14ac:dyDescent="0.2">
      <c r="B77" s="2">
        <v>19010100</v>
      </c>
      <c r="C77" s="2" t="s">
        <v>65</v>
      </c>
      <c r="D77" s="6">
        <v>11000</v>
      </c>
      <c r="E77" s="6">
        <v>2500</v>
      </c>
      <c r="F77" s="9">
        <v>9371.41</v>
      </c>
      <c r="G77" s="9">
        <v>6871.41</v>
      </c>
      <c r="H77" s="9">
        <f t="shared" si="0"/>
        <v>85.194636363636363</v>
      </c>
      <c r="I77" s="9">
        <v>374.86</v>
      </c>
    </row>
    <row r="78" spans="1:13" x14ac:dyDescent="0.2">
      <c r="B78" s="2">
        <v>19010300</v>
      </c>
      <c r="C78" s="2" t="s">
        <v>66</v>
      </c>
      <c r="D78" s="6">
        <v>1000</v>
      </c>
      <c r="E78" s="6">
        <v>200</v>
      </c>
      <c r="F78" s="6">
        <v>298.13</v>
      </c>
      <c r="G78" s="6">
        <v>98.13</v>
      </c>
      <c r="H78" s="6">
        <f t="shared" si="0"/>
        <v>29.813000000000002</v>
      </c>
      <c r="I78" s="6">
        <v>149.07</v>
      </c>
    </row>
    <row r="79" spans="1:13" x14ac:dyDescent="0.2">
      <c r="B79" s="8">
        <v>20000000</v>
      </c>
      <c r="C79" s="8" t="s">
        <v>36</v>
      </c>
      <c r="D79" s="9">
        <v>526000</v>
      </c>
      <c r="E79" s="9">
        <v>131500</v>
      </c>
      <c r="F79" s="9">
        <v>65859.320000000007</v>
      </c>
      <c r="G79" s="9">
        <v>-65640.679999999993</v>
      </c>
      <c r="H79" s="9">
        <f t="shared" ref="H79:H87" si="1">IF(D79=0,0,F79/D79*100)</f>
        <v>12.52078326996198</v>
      </c>
      <c r="I79" s="9">
        <v>50.08</v>
      </c>
      <c r="K79" s="26"/>
      <c r="L79" s="26"/>
      <c r="M79" s="26"/>
    </row>
    <row r="80" spans="1:13" x14ac:dyDescent="0.2">
      <c r="B80" s="14">
        <v>25000000</v>
      </c>
      <c r="C80" s="14" t="s">
        <v>68</v>
      </c>
      <c r="D80" s="70">
        <v>526000</v>
      </c>
      <c r="E80" s="70">
        <v>131500</v>
      </c>
      <c r="F80" s="71">
        <v>65859.320000000007</v>
      </c>
      <c r="G80" s="71">
        <v>-65640.679999999993</v>
      </c>
      <c r="H80" s="71">
        <f t="shared" si="1"/>
        <v>12.52078326996198</v>
      </c>
      <c r="I80" s="71">
        <v>50.08</v>
      </c>
      <c r="K80" s="26"/>
    </row>
    <row r="81" spans="2:11" x14ac:dyDescent="0.2">
      <c r="B81" s="2">
        <v>25010000</v>
      </c>
      <c r="C81" s="2" t="s">
        <v>69</v>
      </c>
      <c r="D81" s="6">
        <v>426000</v>
      </c>
      <c r="E81" s="6">
        <v>106500</v>
      </c>
      <c r="F81" s="9">
        <v>63179.32</v>
      </c>
      <c r="G81" s="9">
        <v>-43320.68</v>
      </c>
      <c r="H81" s="9">
        <f t="shared" si="1"/>
        <v>14.830826291079813</v>
      </c>
      <c r="I81" s="9">
        <v>59.32</v>
      </c>
      <c r="K81" s="26"/>
    </row>
    <row r="82" spans="2:11" x14ac:dyDescent="0.2">
      <c r="B82" s="2">
        <v>25010100</v>
      </c>
      <c r="C82" s="2" t="s">
        <v>70</v>
      </c>
      <c r="D82" s="6">
        <v>426000</v>
      </c>
      <c r="E82" s="6">
        <v>106500</v>
      </c>
      <c r="F82" s="9">
        <v>63179.32</v>
      </c>
      <c r="G82" s="9">
        <v>-43320.68</v>
      </c>
      <c r="H82" s="9">
        <f t="shared" si="1"/>
        <v>14.830826291079813</v>
      </c>
      <c r="I82" s="9">
        <v>59.32</v>
      </c>
      <c r="K82" s="26"/>
    </row>
    <row r="83" spans="2:11" x14ac:dyDescent="0.2">
      <c r="B83" s="2">
        <v>25020000</v>
      </c>
      <c r="C83" s="2" t="s">
        <v>71</v>
      </c>
      <c r="D83" s="6">
        <v>100000</v>
      </c>
      <c r="E83" s="6">
        <v>25000</v>
      </c>
      <c r="F83" s="9">
        <v>2680</v>
      </c>
      <c r="G83" s="9">
        <v>-22320</v>
      </c>
      <c r="H83" s="9">
        <f t="shared" si="1"/>
        <v>2.68</v>
      </c>
      <c r="I83" s="9">
        <v>10.72</v>
      </c>
      <c r="K83" s="26"/>
    </row>
    <row r="84" spans="2:11" x14ac:dyDescent="0.2">
      <c r="B84" s="2">
        <v>25020100</v>
      </c>
      <c r="C84" s="2" t="s">
        <v>72</v>
      </c>
      <c r="D84" s="6">
        <v>100000</v>
      </c>
      <c r="E84" s="6">
        <v>25000</v>
      </c>
      <c r="F84" s="9">
        <v>2680</v>
      </c>
      <c r="G84" s="9">
        <v>-22320</v>
      </c>
      <c r="H84" s="9">
        <f t="shared" si="1"/>
        <v>2.68</v>
      </c>
      <c r="I84" s="9">
        <v>10.72</v>
      </c>
      <c r="K84" s="26"/>
    </row>
    <row r="85" spans="2:11" ht="12.75" customHeight="1" x14ac:dyDescent="0.2">
      <c r="B85" s="85" t="s">
        <v>53</v>
      </c>
      <c r="C85" s="86"/>
      <c r="D85" s="16">
        <v>538000</v>
      </c>
      <c r="E85" s="16">
        <v>134200</v>
      </c>
      <c r="F85" s="16">
        <v>75528.86</v>
      </c>
      <c r="G85" s="16">
        <v>-58671.14</v>
      </c>
      <c r="H85" s="16">
        <f t="shared" si="1"/>
        <v>14.038821561338292</v>
      </c>
      <c r="I85" s="16">
        <v>56.28</v>
      </c>
    </row>
    <row r="86" spans="2:11" x14ac:dyDescent="0.2">
      <c r="B86" s="17" t="s">
        <v>74</v>
      </c>
      <c r="C86" s="18"/>
      <c r="D86" s="16">
        <v>538000</v>
      </c>
      <c r="E86" s="16">
        <v>134200</v>
      </c>
      <c r="F86" s="16">
        <v>75528.86</v>
      </c>
      <c r="G86" s="16">
        <v>-58671.14</v>
      </c>
      <c r="H86" s="16">
        <f t="shared" si="1"/>
        <v>14.038821561338292</v>
      </c>
      <c r="I86" s="16">
        <v>56.28</v>
      </c>
    </row>
    <row r="87" spans="2:11" ht="15.75" customHeight="1" x14ac:dyDescent="0.2">
      <c r="B87" s="83" t="s">
        <v>75</v>
      </c>
      <c r="C87" s="84"/>
      <c r="D87" s="27">
        <f>SUM(D72+D86)</f>
        <v>63685620</v>
      </c>
      <c r="E87" s="27">
        <f>SUM(E72+E86)</f>
        <v>12510900</v>
      </c>
      <c r="F87" s="27">
        <f>SUM(F72+F86)</f>
        <v>11953197.979999999</v>
      </c>
      <c r="G87" s="27">
        <f>SUM(G72+G86)</f>
        <v>-557702.02</v>
      </c>
      <c r="H87" s="19">
        <f t="shared" si="1"/>
        <v>18.769069030025928</v>
      </c>
      <c r="I87" s="19">
        <f t="shared" ref="I87" si="2">IF(E87=0,0,F87/E87*100)</f>
        <v>95.542270979705691</v>
      </c>
    </row>
    <row r="88" spans="2:11" x14ac:dyDescent="0.2">
      <c r="H88" s="73"/>
    </row>
  </sheetData>
  <mergeCells count="14">
    <mergeCell ref="B87:C87"/>
    <mergeCell ref="B85:C85"/>
    <mergeCell ref="F1:I1"/>
    <mergeCell ref="F2:I2"/>
    <mergeCell ref="A9:A10"/>
    <mergeCell ref="B9:B10"/>
    <mergeCell ref="C9:C10"/>
    <mergeCell ref="H9:I9"/>
    <mergeCell ref="D9:D10"/>
    <mergeCell ref="E9:E10"/>
    <mergeCell ref="F9:F10"/>
    <mergeCell ref="G9:G10"/>
    <mergeCell ref="B6:I6"/>
    <mergeCell ref="B7:I7"/>
  </mergeCells>
  <pageMargins left="0.35433070866141736" right="0" top="0.39370078740157483" bottom="0.39370078740157483" header="0" footer="0"/>
  <pageSetup paperSize="9" scale="96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4"/>
  <sheetViews>
    <sheetView topLeftCell="A73" workbookViewId="0">
      <selection activeCell="D1" sqref="D1:G1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  <col min="9" max="9" width="10.42578125" bestFit="1" customWidth="1"/>
    <col min="10" max="11" width="9.42578125" bestFit="1" customWidth="1"/>
  </cols>
  <sheetData>
    <row r="1" spans="1:11" ht="39" customHeight="1" x14ac:dyDescent="0.2">
      <c r="D1" s="87" t="s">
        <v>173</v>
      </c>
      <c r="E1" s="87"/>
      <c r="F1" s="87"/>
      <c r="G1" s="87"/>
    </row>
    <row r="2" spans="1:11" ht="27" customHeight="1" x14ac:dyDescent="0.2">
      <c r="D2" s="87"/>
      <c r="E2" s="87"/>
      <c r="F2" s="87"/>
      <c r="G2" s="87"/>
    </row>
    <row r="5" spans="1:11" ht="18.75" x14ac:dyDescent="0.3">
      <c r="A5" s="100" t="s">
        <v>172</v>
      </c>
      <c r="B5" s="101"/>
      <c r="C5" s="101"/>
      <c r="D5" s="101"/>
      <c r="E5" s="101"/>
      <c r="F5" s="102"/>
      <c r="G5" s="102"/>
    </row>
    <row r="6" spans="1:11" ht="13.5" x14ac:dyDescent="0.25">
      <c r="A6" s="103" t="s">
        <v>141</v>
      </c>
      <c r="B6" s="87"/>
      <c r="C6" s="87"/>
      <c r="D6" s="87"/>
      <c r="E6" s="87"/>
      <c r="F6" s="87"/>
      <c r="G6" s="87"/>
    </row>
    <row r="7" spans="1:11" x14ac:dyDescent="0.2">
      <c r="A7" s="40"/>
      <c r="B7" s="40"/>
      <c r="C7" s="40"/>
      <c r="D7" s="40"/>
      <c r="E7" s="40"/>
      <c r="F7" s="15"/>
      <c r="G7" s="15"/>
    </row>
    <row r="8" spans="1:11" x14ac:dyDescent="0.2">
      <c r="G8" t="s">
        <v>0</v>
      </c>
    </row>
    <row r="9" spans="1:11" ht="12.75" customHeight="1" x14ac:dyDescent="0.2">
      <c r="A9" s="104" t="s">
        <v>136</v>
      </c>
      <c r="B9" s="104" t="s">
        <v>137</v>
      </c>
      <c r="C9" s="104" t="s">
        <v>153</v>
      </c>
      <c r="D9" s="104" t="s">
        <v>171</v>
      </c>
      <c r="E9" s="104" t="s">
        <v>154</v>
      </c>
      <c r="F9" s="98" t="s">
        <v>61</v>
      </c>
      <c r="G9" s="99"/>
    </row>
    <row r="10" spans="1:11" ht="51" x14ac:dyDescent="0.2">
      <c r="A10" s="105"/>
      <c r="B10" s="105"/>
      <c r="C10" s="105"/>
      <c r="D10" s="105"/>
      <c r="E10" s="105"/>
      <c r="F10" s="4" t="s">
        <v>56</v>
      </c>
      <c r="G10" s="4" t="s">
        <v>138</v>
      </c>
    </row>
    <row r="11" spans="1:11" ht="13.5" thickBot="1" x14ac:dyDescent="0.25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 t="s">
        <v>139</v>
      </c>
      <c r="G11" s="41" t="s">
        <v>140</v>
      </c>
    </row>
    <row r="12" spans="1:11" ht="13.5" thickBot="1" x14ac:dyDescent="0.25">
      <c r="A12" s="55"/>
      <c r="B12" s="56" t="s">
        <v>54</v>
      </c>
      <c r="C12" s="57"/>
      <c r="D12" s="57"/>
      <c r="E12" s="57"/>
      <c r="F12" s="57"/>
      <c r="G12" s="58"/>
    </row>
    <row r="13" spans="1:11" x14ac:dyDescent="0.2">
      <c r="A13" s="51" t="s">
        <v>76</v>
      </c>
      <c r="B13" s="52" t="s">
        <v>77</v>
      </c>
      <c r="C13" s="44">
        <f>SUM(C14:C16)</f>
        <v>10927370</v>
      </c>
      <c r="D13" s="44">
        <f>SUM(D14:D16)</f>
        <v>3826000</v>
      </c>
      <c r="E13" s="44">
        <f>SUM(E14:E16)</f>
        <v>2103282.37</v>
      </c>
      <c r="F13" s="44">
        <f t="shared" ref="F13:F48" si="0">IF(C13=0,0,(E13/C13)*100)</f>
        <v>19.247837036725215</v>
      </c>
      <c r="G13" s="44">
        <f t="shared" ref="G13:G74" si="1">IF(D13=0,0,(E13/D13)*100)</f>
        <v>54.97340224777836</v>
      </c>
      <c r="H13" s="39"/>
      <c r="I13" s="26"/>
      <c r="J13" s="26"/>
      <c r="K13" s="26"/>
    </row>
    <row r="14" spans="1:11" ht="63.75" x14ac:dyDescent="0.2">
      <c r="A14" s="35" t="s">
        <v>78</v>
      </c>
      <c r="B14" s="34" t="s">
        <v>79</v>
      </c>
      <c r="C14" s="33">
        <v>7229000</v>
      </c>
      <c r="D14" s="33">
        <v>2831000</v>
      </c>
      <c r="E14" s="33">
        <v>1509681.68</v>
      </c>
      <c r="F14" s="33">
        <f t="shared" si="0"/>
        <v>20.883686263660255</v>
      </c>
      <c r="G14" s="33">
        <f t="shared" si="1"/>
        <v>53.326799010950189</v>
      </c>
      <c r="I14" s="26"/>
      <c r="J14" s="26"/>
      <c r="K14" s="26"/>
    </row>
    <row r="15" spans="1:11" ht="39.75" customHeight="1" x14ac:dyDescent="0.2">
      <c r="A15" s="35" t="s">
        <v>108</v>
      </c>
      <c r="B15" s="34" t="s">
        <v>109</v>
      </c>
      <c r="C15" s="33">
        <v>3500370</v>
      </c>
      <c r="D15" s="33">
        <v>895000</v>
      </c>
      <c r="E15" s="33">
        <v>593600.68999999994</v>
      </c>
      <c r="F15" s="33">
        <f t="shared" si="0"/>
        <v>16.958226987432756</v>
      </c>
      <c r="G15" s="33">
        <f t="shared" si="1"/>
        <v>66.324099441340778</v>
      </c>
      <c r="I15" s="26"/>
      <c r="J15" s="26"/>
      <c r="K15" s="26"/>
    </row>
    <row r="16" spans="1:11" ht="25.5" x14ac:dyDescent="0.2">
      <c r="A16" s="35" t="s">
        <v>80</v>
      </c>
      <c r="B16" s="34" t="s">
        <v>81</v>
      </c>
      <c r="C16" s="33">
        <v>198000</v>
      </c>
      <c r="D16" s="33">
        <v>100000</v>
      </c>
      <c r="E16" s="33">
        <v>0</v>
      </c>
      <c r="F16" s="33">
        <f t="shared" si="0"/>
        <v>0</v>
      </c>
      <c r="G16" s="33">
        <f t="shared" si="1"/>
        <v>0</v>
      </c>
    </row>
    <row r="17" spans="1:16" x14ac:dyDescent="0.2">
      <c r="A17" s="36" t="s">
        <v>110</v>
      </c>
      <c r="B17" s="38" t="s">
        <v>111</v>
      </c>
      <c r="C17" s="37">
        <f>SUM(C18:C23)</f>
        <v>38502820</v>
      </c>
      <c r="D17" s="37">
        <f>SUM(D18:D23)</f>
        <v>10083300</v>
      </c>
      <c r="E17" s="37">
        <f>SUM(E18:E23)</f>
        <v>6532333.3499999996</v>
      </c>
      <c r="F17" s="37">
        <f t="shared" ref="F17:F23" si="2">IF(C17=0,0,(E17/C17)*100)</f>
        <v>16.965856916454431</v>
      </c>
      <c r="G17" s="37">
        <f t="shared" si="1"/>
        <v>64.783685400612896</v>
      </c>
    </row>
    <row r="18" spans="1:16" x14ac:dyDescent="0.2">
      <c r="A18" s="35" t="s">
        <v>112</v>
      </c>
      <c r="B18" s="34" t="s">
        <v>113</v>
      </c>
      <c r="C18" s="33">
        <v>6966800</v>
      </c>
      <c r="D18" s="33">
        <v>1761500</v>
      </c>
      <c r="E18" s="33">
        <v>1104972.8799999999</v>
      </c>
      <c r="F18" s="33">
        <f t="shared" si="2"/>
        <v>15.86055118562324</v>
      </c>
      <c r="G18" s="33">
        <f t="shared" si="1"/>
        <v>62.729087709338629</v>
      </c>
    </row>
    <row r="19" spans="1:16" ht="25.5" x14ac:dyDescent="0.2">
      <c r="A19" s="35" t="s">
        <v>114</v>
      </c>
      <c r="B19" s="34" t="s">
        <v>115</v>
      </c>
      <c r="C19" s="33">
        <v>9996800</v>
      </c>
      <c r="D19" s="33">
        <v>3176600</v>
      </c>
      <c r="E19" s="33">
        <v>1394880.09</v>
      </c>
      <c r="F19" s="33">
        <f t="shared" si="2"/>
        <v>13.953265945102434</v>
      </c>
      <c r="G19" s="33">
        <f t="shared" si="1"/>
        <v>43.911102751369391</v>
      </c>
    </row>
    <row r="20" spans="1:16" ht="25.5" x14ac:dyDescent="0.2">
      <c r="A20" s="35" t="s">
        <v>116</v>
      </c>
      <c r="B20" s="34" t="s">
        <v>115</v>
      </c>
      <c r="C20" s="33">
        <v>18457500</v>
      </c>
      <c r="D20" s="33">
        <v>4263600</v>
      </c>
      <c r="E20" s="33">
        <v>3548640.38</v>
      </c>
      <c r="F20" s="33">
        <f t="shared" si="2"/>
        <v>19.226007747528104</v>
      </c>
      <c r="G20" s="33">
        <f t="shared" si="1"/>
        <v>83.231081245895496</v>
      </c>
    </row>
    <row r="21" spans="1:16" ht="38.25" x14ac:dyDescent="0.2">
      <c r="A21" s="35" t="s">
        <v>117</v>
      </c>
      <c r="B21" s="34" t="s">
        <v>118</v>
      </c>
      <c r="C21" s="33">
        <v>1259900</v>
      </c>
      <c r="D21" s="33">
        <v>374300</v>
      </c>
      <c r="E21" s="33">
        <v>190439.71</v>
      </c>
      <c r="F21" s="33">
        <f t="shared" si="2"/>
        <v>15.115462338280816</v>
      </c>
      <c r="G21" s="33">
        <f t="shared" si="1"/>
        <v>50.878896606999731</v>
      </c>
    </row>
    <row r="22" spans="1:16" ht="25.5" x14ac:dyDescent="0.2">
      <c r="A22" s="35" t="s">
        <v>119</v>
      </c>
      <c r="B22" s="34" t="s">
        <v>120</v>
      </c>
      <c r="C22" s="33">
        <v>1780700</v>
      </c>
      <c r="D22" s="33">
        <v>500500</v>
      </c>
      <c r="E22" s="33">
        <v>290175.12</v>
      </c>
      <c r="F22" s="33">
        <f t="shared" si="2"/>
        <v>16.295564665580951</v>
      </c>
      <c r="G22" s="33">
        <f t="shared" si="1"/>
        <v>57.977046953046951</v>
      </c>
    </row>
    <row r="23" spans="1:16" ht="51" x14ac:dyDescent="0.2">
      <c r="A23" s="35" t="s">
        <v>121</v>
      </c>
      <c r="B23" s="34" t="s">
        <v>122</v>
      </c>
      <c r="C23" s="33">
        <v>41120</v>
      </c>
      <c r="D23" s="33">
        <v>6800</v>
      </c>
      <c r="E23" s="33">
        <v>3225.17</v>
      </c>
      <c r="F23" s="33">
        <f t="shared" si="2"/>
        <v>7.8433122568093383</v>
      </c>
      <c r="G23" s="33">
        <f t="shared" si="1"/>
        <v>47.428970588235295</v>
      </c>
    </row>
    <row r="24" spans="1:16" x14ac:dyDescent="0.2">
      <c r="A24" s="36" t="s">
        <v>82</v>
      </c>
      <c r="B24" s="38" t="s">
        <v>83</v>
      </c>
      <c r="C24" s="37">
        <f>SUM(C25:C25)</f>
        <v>350000</v>
      </c>
      <c r="D24" s="37">
        <f>SUM(D25:D25)</f>
        <v>130400</v>
      </c>
      <c r="E24" s="37">
        <f>SUM(E25:E25)</f>
        <v>106000</v>
      </c>
      <c r="F24" s="37">
        <f t="shared" si="0"/>
        <v>30.285714285714288</v>
      </c>
      <c r="G24" s="37">
        <f t="shared" si="1"/>
        <v>81.288343558282207</v>
      </c>
    </row>
    <row r="25" spans="1:16" ht="25.5" x14ac:dyDescent="0.2">
      <c r="A25" s="35" t="s">
        <v>84</v>
      </c>
      <c r="B25" s="34" t="s">
        <v>85</v>
      </c>
      <c r="C25" s="33">
        <v>350000</v>
      </c>
      <c r="D25" s="33">
        <v>130400</v>
      </c>
      <c r="E25" s="33">
        <v>106000</v>
      </c>
      <c r="F25" s="33">
        <f t="shared" si="0"/>
        <v>30.285714285714288</v>
      </c>
      <c r="G25" s="33">
        <f t="shared" si="1"/>
        <v>81.288343558282207</v>
      </c>
    </row>
    <row r="26" spans="1:16" ht="25.5" x14ac:dyDescent="0.2">
      <c r="A26" s="36" t="s">
        <v>86</v>
      </c>
      <c r="B26" s="38" t="s">
        <v>87</v>
      </c>
      <c r="C26" s="37">
        <f>SUM(C27:C32)</f>
        <v>2434300</v>
      </c>
      <c r="D26" s="37">
        <f>SUM(D27:D32)</f>
        <v>683700</v>
      </c>
      <c r="E26" s="37">
        <f>SUM(E27:E32)</f>
        <v>419073.89</v>
      </c>
      <c r="F26" s="37">
        <f t="shared" si="0"/>
        <v>17.215375672677975</v>
      </c>
      <c r="G26" s="37">
        <f t="shared" si="1"/>
        <v>61.294996343425481</v>
      </c>
    </row>
    <row r="27" spans="1:16" ht="26.25" thickBot="1" x14ac:dyDescent="0.25">
      <c r="A27" s="74">
        <v>3032</v>
      </c>
      <c r="B27" s="34" t="s">
        <v>161</v>
      </c>
      <c r="C27" s="33">
        <v>30000</v>
      </c>
      <c r="D27" s="33">
        <v>9500</v>
      </c>
      <c r="E27" s="33">
        <v>1598.27</v>
      </c>
      <c r="F27" s="33">
        <v>5.33</v>
      </c>
      <c r="G27" s="33">
        <v>16.82</v>
      </c>
    </row>
    <row r="28" spans="1:16" ht="39" thickBot="1" x14ac:dyDescent="0.25">
      <c r="A28" s="35" t="s">
        <v>88</v>
      </c>
      <c r="B28" s="34" t="s">
        <v>89</v>
      </c>
      <c r="C28" s="33">
        <v>6800</v>
      </c>
      <c r="D28" s="33">
        <v>1600</v>
      </c>
      <c r="E28" s="33">
        <v>0</v>
      </c>
      <c r="F28" s="33">
        <f t="shared" si="0"/>
        <v>0</v>
      </c>
      <c r="G28" s="33">
        <f t="shared" si="1"/>
        <v>0</v>
      </c>
      <c r="L28" s="80"/>
      <c r="M28" s="81"/>
      <c r="N28" s="81"/>
      <c r="O28" s="81"/>
      <c r="P28" s="82"/>
    </row>
    <row r="29" spans="1:16" ht="49.5" customHeight="1" x14ac:dyDescent="0.2">
      <c r="A29" s="35" t="s">
        <v>90</v>
      </c>
      <c r="B29" s="34" t="s">
        <v>91</v>
      </c>
      <c r="C29" s="33">
        <v>1789000</v>
      </c>
      <c r="D29" s="33">
        <v>503000</v>
      </c>
      <c r="E29" s="33">
        <v>355326.79</v>
      </c>
      <c r="F29" s="33">
        <f t="shared" si="0"/>
        <v>19.861754611514812</v>
      </c>
      <c r="G29" s="33">
        <f t="shared" si="1"/>
        <v>70.641508946322062</v>
      </c>
    </row>
    <row r="30" spans="1:16" ht="26.25" thickBot="1" x14ac:dyDescent="0.25">
      <c r="A30" s="35" t="s">
        <v>92</v>
      </c>
      <c r="B30" s="34" t="s">
        <v>93</v>
      </c>
      <c r="C30" s="33">
        <v>276000</v>
      </c>
      <c r="D30" s="33">
        <v>86400</v>
      </c>
      <c r="E30" s="33">
        <v>34522.83</v>
      </c>
      <c r="F30" s="33">
        <f t="shared" si="0"/>
        <v>12.508271739130436</v>
      </c>
      <c r="G30" s="33">
        <f t="shared" si="1"/>
        <v>39.95697916666667</v>
      </c>
    </row>
    <row r="31" spans="1:16" ht="90" customHeight="1" thickBot="1" x14ac:dyDescent="0.25">
      <c r="A31" s="75">
        <v>3160</v>
      </c>
      <c r="B31" s="34" t="s">
        <v>162</v>
      </c>
      <c r="C31" s="33">
        <v>182500</v>
      </c>
      <c r="D31" s="33">
        <v>45700</v>
      </c>
      <c r="E31" s="33">
        <v>15926</v>
      </c>
      <c r="F31" s="33">
        <f t="shared" si="0"/>
        <v>8.7265753424657539</v>
      </c>
      <c r="G31" s="33">
        <f t="shared" si="1"/>
        <v>34.84901531728665</v>
      </c>
      <c r="I31" s="80"/>
      <c r="J31" s="81"/>
      <c r="K31" s="81"/>
      <c r="L31" s="81"/>
      <c r="M31" s="82"/>
    </row>
    <row r="32" spans="1:16" ht="25.5" x14ac:dyDescent="0.2">
      <c r="A32" s="35" t="s">
        <v>94</v>
      </c>
      <c r="B32" s="34" t="s">
        <v>95</v>
      </c>
      <c r="C32" s="33">
        <v>150000</v>
      </c>
      <c r="D32" s="33">
        <v>37500</v>
      </c>
      <c r="E32" s="33">
        <v>11700</v>
      </c>
      <c r="F32" s="33">
        <f t="shared" si="0"/>
        <v>7.8</v>
      </c>
      <c r="G32" s="33">
        <f t="shared" si="1"/>
        <v>31.2</v>
      </c>
    </row>
    <row r="33" spans="1:7" x14ac:dyDescent="0.2">
      <c r="A33" s="36" t="s">
        <v>123</v>
      </c>
      <c r="B33" s="38" t="s">
        <v>124</v>
      </c>
      <c r="C33" s="37">
        <f>SUM(C34:C37)</f>
        <v>2405700</v>
      </c>
      <c r="D33" s="37">
        <f>SUM(D34:D37)</f>
        <v>753700</v>
      </c>
      <c r="E33" s="37">
        <f>SUM(E34:E37)</f>
        <v>322956.17000000004</v>
      </c>
      <c r="F33" s="37">
        <f>IF(C33=0,0,(E33/C33)*100)</f>
        <v>13.424623602277924</v>
      </c>
      <c r="G33" s="37">
        <f t="shared" si="1"/>
        <v>42.849432134801653</v>
      </c>
    </row>
    <row r="34" spans="1:7" x14ac:dyDescent="0.2">
      <c r="A34" s="35" t="s">
        <v>125</v>
      </c>
      <c r="B34" s="34" t="s">
        <v>126</v>
      </c>
      <c r="C34" s="33">
        <v>739700</v>
      </c>
      <c r="D34" s="33">
        <v>243800</v>
      </c>
      <c r="E34" s="33">
        <v>104662.6</v>
      </c>
      <c r="F34" s="33">
        <f>IF(C34=0,0,(E34/C34)*100)</f>
        <v>14.149330809787752</v>
      </c>
      <c r="G34" s="33">
        <f t="shared" si="1"/>
        <v>42.929696472518458</v>
      </c>
    </row>
    <row r="35" spans="1:7" x14ac:dyDescent="0.2">
      <c r="A35" s="35" t="s">
        <v>127</v>
      </c>
      <c r="B35" s="34" t="s">
        <v>128</v>
      </c>
      <c r="C35" s="33">
        <v>412000</v>
      </c>
      <c r="D35" s="33">
        <v>146100</v>
      </c>
      <c r="E35" s="33">
        <v>34348.44</v>
      </c>
      <c r="F35" s="33">
        <f>IF(C35=0,0,(E35/C35)*100)</f>
        <v>8.3369999999999997</v>
      </c>
      <c r="G35" s="33">
        <f t="shared" si="1"/>
        <v>23.51022587268994</v>
      </c>
    </row>
    <row r="36" spans="1:7" ht="38.25" x14ac:dyDescent="0.2">
      <c r="A36" s="35" t="s">
        <v>129</v>
      </c>
      <c r="B36" s="34" t="s">
        <v>130</v>
      </c>
      <c r="C36" s="33">
        <v>1234000</v>
      </c>
      <c r="D36" s="33">
        <v>358800</v>
      </c>
      <c r="E36" s="33">
        <v>183945.13</v>
      </c>
      <c r="F36" s="33">
        <f>IF(C36=0,0,(E36/C36)*100)</f>
        <v>14.906412479740681</v>
      </c>
      <c r="G36" s="33">
        <f t="shared" si="1"/>
        <v>51.266758639910812</v>
      </c>
    </row>
    <row r="37" spans="1:7" x14ac:dyDescent="0.2">
      <c r="A37" s="35" t="s">
        <v>131</v>
      </c>
      <c r="B37" s="34" t="s">
        <v>132</v>
      </c>
      <c r="C37" s="33">
        <v>20000</v>
      </c>
      <c r="D37" s="33">
        <v>5000</v>
      </c>
      <c r="E37" s="33">
        <v>0</v>
      </c>
      <c r="F37" s="33">
        <f>IF(C37=0,0,(E37/C37)*100)</f>
        <v>0</v>
      </c>
      <c r="G37" s="33">
        <f t="shared" si="1"/>
        <v>0</v>
      </c>
    </row>
    <row r="38" spans="1:7" x14ac:dyDescent="0.2">
      <c r="A38" s="77">
        <v>5000</v>
      </c>
      <c r="B38" s="78" t="s">
        <v>167</v>
      </c>
      <c r="C38" s="37">
        <v>15000</v>
      </c>
      <c r="D38" s="37">
        <v>9000</v>
      </c>
      <c r="E38" s="37">
        <v>0</v>
      </c>
      <c r="F38" s="37">
        <v>0</v>
      </c>
      <c r="G38" s="37">
        <f t="shared" si="1"/>
        <v>0</v>
      </c>
    </row>
    <row r="39" spans="1:7" ht="38.25" x14ac:dyDescent="0.2">
      <c r="A39" s="74">
        <v>5012</v>
      </c>
      <c r="B39" s="34" t="s">
        <v>166</v>
      </c>
      <c r="C39" s="76">
        <v>15000</v>
      </c>
      <c r="D39" s="76">
        <v>9000</v>
      </c>
      <c r="E39" s="33">
        <v>0</v>
      </c>
      <c r="F39" s="33">
        <v>0</v>
      </c>
      <c r="G39" s="33">
        <v>0</v>
      </c>
    </row>
    <row r="40" spans="1:7" x14ac:dyDescent="0.2">
      <c r="A40" s="36" t="s">
        <v>96</v>
      </c>
      <c r="B40" s="38" t="s">
        <v>97</v>
      </c>
      <c r="C40" s="37">
        <v>2343000</v>
      </c>
      <c r="D40" s="37">
        <v>623000</v>
      </c>
      <c r="E40" s="37">
        <v>267290.59999999998</v>
      </c>
      <c r="F40" s="37">
        <f t="shared" si="0"/>
        <v>11.408049509176269</v>
      </c>
      <c r="G40" s="37">
        <f t="shared" si="1"/>
        <v>42.903788121990367</v>
      </c>
    </row>
    <row r="41" spans="1:7" ht="49.5" customHeight="1" x14ac:dyDescent="0.2">
      <c r="A41" s="74">
        <v>6020</v>
      </c>
      <c r="B41" s="34" t="s">
        <v>163</v>
      </c>
      <c r="C41" s="76">
        <v>1743000</v>
      </c>
      <c r="D41" s="76">
        <v>438000</v>
      </c>
      <c r="E41" s="76">
        <v>244887.97</v>
      </c>
      <c r="F41" s="33">
        <f t="shared" si="0"/>
        <v>14.049797475616751</v>
      </c>
      <c r="G41" s="33">
        <f t="shared" si="1"/>
        <v>55.910495433789954</v>
      </c>
    </row>
    <row r="42" spans="1:7" ht="25.5" x14ac:dyDescent="0.2">
      <c r="A42" s="35" t="s">
        <v>98</v>
      </c>
      <c r="B42" s="34" t="s">
        <v>99</v>
      </c>
      <c r="C42" s="33">
        <v>600000</v>
      </c>
      <c r="D42" s="33">
        <v>185000</v>
      </c>
      <c r="E42" s="33">
        <v>22402.63</v>
      </c>
      <c r="F42" s="33">
        <f t="shared" si="0"/>
        <v>3.7337716666666667</v>
      </c>
      <c r="G42" s="33">
        <f t="shared" si="1"/>
        <v>12.109529729729731</v>
      </c>
    </row>
    <row r="43" spans="1:7" x14ac:dyDescent="0.2">
      <c r="A43" s="36" t="s">
        <v>100</v>
      </c>
      <c r="B43" s="38" t="s">
        <v>101</v>
      </c>
      <c r="C43" s="37">
        <v>712000</v>
      </c>
      <c r="D43" s="37">
        <v>140000</v>
      </c>
      <c r="E43" s="37">
        <v>49100</v>
      </c>
      <c r="F43" s="37">
        <f t="shared" si="0"/>
        <v>6.8960674157303368</v>
      </c>
      <c r="G43" s="37">
        <f t="shared" si="1"/>
        <v>35.071428571428569</v>
      </c>
    </row>
    <row r="44" spans="1:7" ht="25.5" x14ac:dyDescent="0.2">
      <c r="A44" s="74">
        <v>7140</v>
      </c>
      <c r="B44" s="34" t="s">
        <v>164</v>
      </c>
      <c r="C44" s="33">
        <v>12000</v>
      </c>
      <c r="D44" s="33">
        <v>0</v>
      </c>
      <c r="E44" s="33">
        <v>0</v>
      </c>
      <c r="F44" s="33">
        <v>0</v>
      </c>
      <c r="G44" s="33">
        <v>0</v>
      </c>
    </row>
    <row r="45" spans="1:7" ht="38.25" x14ac:dyDescent="0.2">
      <c r="A45" s="35" t="s">
        <v>102</v>
      </c>
      <c r="B45" s="34" t="s">
        <v>103</v>
      </c>
      <c r="C45" s="33">
        <v>700000</v>
      </c>
      <c r="D45" s="33">
        <v>140000</v>
      </c>
      <c r="E45" s="33">
        <v>49100</v>
      </c>
      <c r="F45" s="33">
        <f t="shared" si="0"/>
        <v>7.0142857142857142</v>
      </c>
      <c r="G45" s="33">
        <f t="shared" si="1"/>
        <v>35.071428571428569</v>
      </c>
    </row>
    <row r="46" spans="1:7" x14ac:dyDescent="0.2">
      <c r="A46" s="36" t="s">
        <v>104</v>
      </c>
      <c r="B46" s="38" t="s">
        <v>105</v>
      </c>
      <c r="C46" s="37">
        <v>3005000</v>
      </c>
      <c r="D46" s="37">
        <v>1008100</v>
      </c>
      <c r="E46" s="37">
        <v>586287.92000000004</v>
      </c>
      <c r="F46" s="37">
        <f t="shared" si="0"/>
        <v>19.510413311148088</v>
      </c>
      <c r="G46" s="37">
        <f t="shared" si="1"/>
        <v>58.157714512449168</v>
      </c>
    </row>
    <row r="47" spans="1:7" ht="25.5" x14ac:dyDescent="0.2">
      <c r="A47" s="35" t="s">
        <v>106</v>
      </c>
      <c r="B47" s="34" t="s">
        <v>107</v>
      </c>
      <c r="C47" s="33">
        <v>3005000</v>
      </c>
      <c r="D47" s="33">
        <v>1008100</v>
      </c>
      <c r="E47" s="33">
        <v>586287.92000000004</v>
      </c>
      <c r="F47" s="33">
        <f t="shared" si="0"/>
        <v>19.510413311148088</v>
      </c>
      <c r="G47" s="33">
        <f t="shared" si="1"/>
        <v>58.157714512449168</v>
      </c>
    </row>
    <row r="48" spans="1:7" x14ac:dyDescent="0.2">
      <c r="A48" s="77">
        <v>8710</v>
      </c>
      <c r="B48" s="38" t="s">
        <v>165</v>
      </c>
      <c r="C48" s="37">
        <v>90000</v>
      </c>
      <c r="D48" s="37">
        <v>0</v>
      </c>
      <c r="E48" s="37">
        <v>0</v>
      </c>
      <c r="F48" s="37">
        <f t="shared" si="0"/>
        <v>0</v>
      </c>
      <c r="G48" s="37">
        <f t="shared" si="1"/>
        <v>0</v>
      </c>
    </row>
    <row r="49" spans="1:7" x14ac:dyDescent="0.2">
      <c r="A49" s="36" t="s">
        <v>133</v>
      </c>
      <c r="B49" s="38" t="s">
        <v>134</v>
      </c>
      <c r="C49" s="37">
        <v>2362430</v>
      </c>
      <c r="D49" s="37">
        <v>594405</v>
      </c>
      <c r="E49" s="37">
        <v>410580</v>
      </c>
      <c r="F49" s="37">
        <f>IF(C49=0,0,(E49/C49)*100)</f>
        <v>17.379562569049664</v>
      </c>
      <c r="G49" s="37">
        <f t="shared" si="1"/>
        <v>69.074116132939665</v>
      </c>
    </row>
    <row r="50" spans="1:7" x14ac:dyDescent="0.2">
      <c r="A50" s="35" t="s">
        <v>135</v>
      </c>
      <c r="B50" s="34" t="s">
        <v>52</v>
      </c>
      <c r="C50" s="33">
        <v>2362430</v>
      </c>
      <c r="D50" s="33">
        <v>594405</v>
      </c>
      <c r="E50" s="33">
        <v>410580</v>
      </c>
      <c r="F50" s="33">
        <f>IF(C50=0,0,(E50/C50)*100)</f>
        <v>17.379562569049664</v>
      </c>
      <c r="G50" s="33">
        <f t="shared" si="1"/>
        <v>69.074116132939665</v>
      </c>
    </row>
    <row r="51" spans="1:7" ht="19.5" customHeight="1" thickBot="1" x14ac:dyDescent="0.3">
      <c r="A51" s="64" t="s">
        <v>142</v>
      </c>
      <c r="B51" s="64"/>
      <c r="C51" s="65">
        <v>63147620</v>
      </c>
      <c r="D51" s="65">
        <v>17851605</v>
      </c>
      <c r="E51" s="65">
        <v>10796904.300000001</v>
      </c>
      <c r="F51" s="65">
        <f>IF(C51=0,0,(E51/C51)*100)</f>
        <v>17.097880015113791</v>
      </c>
      <c r="G51" s="65">
        <f t="shared" si="1"/>
        <v>60.481420578149702</v>
      </c>
    </row>
    <row r="52" spans="1:7" ht="26.25" thickBot="1" x14ac:dyDescent="0.3">
      <c r="A52" s="59"/>
      <c r="B52" s="60" t="s">
        <v>143</v>
      </c>
      <c r="C52" s="61"/>
      <c r="D52" s="61"/>
      <c r="E52" s="61"/>
      <c r="F52" s="62"/>
      <c r="G52" s="63"/>
    </row>
    <row r="53" spans="1:7" ht="15" x14ac:dyDescent="0.25">
      <c r="A53" s="45">
        <v>200000</v>
      </c>
      <c r="B53" s="43" t="s">
        <v>144</v>
      </c>
      <c r="C53" s="44">
        <f>C54</f>
        <v>0</v>
      </c>
      <c r="D53" s="44">
        <f t="shared" ref="D53" si="3">D54</f>
        <v>0</v>
      </c>
      <c r="E53" s="44"/>
      <c r="F53" s="50">
        <f t="shared" ref="F53:F74" si="4">IF(C53=0,0,(E53/C53)*100)</f>
        <v>0</v>
      </c>
      <c r="G53" s="50">
        <f t="shared" si="1"/>
        <v>0</v>
      </c>
    </row>
    <row r="54" spans="1:7" ht="26.25" x14ac:dyDescent="0.25">
      <c r="A54" s="8">
        <v>208000</v>
      </c>
      <c r="B54" s="38" t="s">
        <v>145</v>
      </c>
      <c r="C54" s="37">
        <f>C55+C56</f>
        <v>0</v>
      </c>
      <c r="D54" s="37">
        <f>D55+D56</f>
        <v>0</v>
      </c>
      <c r="E54" s="37"/>
      <c r="F54" s="46">
        <f t="shared" si="4"/>
        <v>0</v>
      </c>
      <c r="G54" s="46">
        <f t="shared" si="1"/>
        <v>0</v>
      </c>
    </row>
    <row r="55" spans="1:7" ht="15" x14ac:dyDescent="0.25">
      <c r="A55" s="2">
        <v>208100</v>
      </c>
      <c r="B55" s="34" t="s">
        <v>146</v>
      </c>
      <c r="C55" s="33">
        <v>0</v>
      </c>
      <c r="D55" s="2">
        <v>0</v>
      </c>
      <c r="E55" s="33"/>
      <c r="F55" s="46">
        <f t="shared" si="4"/>
        <v>0</v>
      </c>
      <c r="G55" s="46">
        <f t="shared" si="1"/>
        <v>0</v>
      </c>
    </row>
    <row r="56" spans="1:7" ht="39" x14ac:dyDescent="0.25">
      <c r="A56" s="2">
        <v>208400</v>
      </c>
      <c r="B56" s="34" t="s">
        <v>147</v>
      </c>
      <c r="C56" s="33">
        <v>0</v>
      </c>
      <c r="D56" s="33">
        <v>0</v>
      </c>
      <c r="E56" s="33"/>
      <c r="F56" s="46">
        <f t="shared" si="4"/>
        <v>0</v>
      </c>
      <c r="G56" s="46">
        <f t="shared" si="1"/>
        <v>0</v>
      </c>
    </row>
    <row r="57" spans="1:7" ht="15" x14ac:dyDescent="0.25">
      <c r="A57" s="8">
        <v>600000</v>
      </c>
      <c r="B57" s="38" t="s">
        <v>148</v>
      </c>
      <c r="C57" s="37">
        <f>C58</f>
        <v>0</v>
      </c>
      <c r="D57" s="37">
        <f t="shared" ref="D57" si="5">D58</f>
        <v>0</v>
      </c>
      <c r="E57" s="37"/>
      <c r="F57" s="46">
        <f t="shared" si="4"/>
        <v>0</v>
      </c>
      <c r="G57" s="46">
        <f t="shared" si="1"/>
        <v>0</v>
      </c>
    </row>
    <row r="58" spans="1:7" ht="15" x14ac:dyDescent="0.25">
      <c r="A58" s="8">
        <v>602000</v>
      </c>
      <c r="B58" s="38" t="s">
        <v>149</v>
      </c>
      <c r="C58" s="37">
        <v>0</v>
      </c>
      <c r="D58" s="37">
        <f t="shared" ref="D58" si="6">D59+D60</f>
        <v>0</v>
      </c>
      <c r="E58" s="37"/>
      <c r="F58" s="46">
        <f t="shared" si="4"/>
        <v>0</v>
      </c>
      <c r="G58" s="46">
        <f t="shared" si="1"/>
        <v>0</v>
      </c>
    </row>
    <row r="59" spans="1:7" ht="15" x14ac:dyDescent="0.25">
      <c r="A59" s="2">
        <v>602100</v>
      </c>
      <c r="B59" s="34" t="s">
        <v>150</v>
      </c>
      <c r="C59" s="33">
        <v>0</v>
      </c>
      <c r="D59" s="2">
        <v>0</v>
      </c>
      <c r="E59" s="33"/>
      <c r="F59" s="46">
        <f t="shared" si="4"/>
        <v>0</v>
      </c>
      <c r="G59" s="46">
        <f t="shared" si="1"/>
        <v>0</v>
      </c>
    </row>
    <row r="60" spans="1:7" ht="39.75" thickBot="1" x14ac:dyDescent="0.3">
      <c r="A60" s="47">
        <v>602400</v>
      </c>
      <c r="B60" s="48" t="s">
        <v>147</v>
      </c>
      <c r="C60" s="49">
        <v>0</v>
      </c>
      <c r="D60" s="49">
        <v>0</v>
      </c>
      <c r="E60" s="49"/>
      <c r="F60" s="46">
        <f t="shared" si="4"/>
        <v>0</v>
      </c>
      <c r="G60" s="46">
        <f t="shared" si="1"/>
        <v>0</v>
      </c>
    </row>
    <row r="61" spans="1:7" ht="15.75" thickBot="1" x14ac:dyDescent="0.3">
      <c r="A61" s="59"/>
      <c r="B61" s="56" t="s">
        <v>73</v>
      </c>
      <c r="C61" s="61"/>
      <c r="D61" s="61"/>
      <c r="E61" s="61"/>
      <c r="F61" s="66"/>
      <c r="G61" s="67"/>
    </row>
    <row r="62" spans="1:7" ht="15" x14ac:dyDescent="0.25">
      <c r="A62" s="51" t="s">
        <v>110</v>
      </c>
      <c r="B62" s="45" t="s">
        <v>111</v>
      </c>
      <c r="C62" s="44">
        <v>354000</v>
      </c>
      <c r="D62" s="44">
        <v>88500</v>
      </c>
      <c r="E62" s="44">
        <v>39401.06</v>
      </c>
      <c r="F62" s="53">
        <f t="shared" si="4"/>
        <v>11.130242937853106</v>
      </c>
      <c r="G62" s="53">
        <f t="shared" si="1"/>
        <v>44.520971751412425</v>
      </c>
    </row>
    <row r="63" spans="1:7" ht="15" x14ac:dyDescent="0.25">
      <c r="A63" s="35" t="s">
        <v>112</v>
      </c>
      <c r="B63" s="2" t="s">
        <v>113</v>
      </c>
      <c r="C63" s="33">
        <v>320000</v>
      </c>
      <c r="D63" s="33">
        <v>80000</v>
      </c>
      <c r="E63" s="33">
        <v>39401.06</v>
      </c>
      <c r="F63" s="46">
        <f t="shared" si="4"/>
        <v>12.312831249999999</v>
      </c>
      <c r="G63" s="46">
        <f t="shared" si="1"/>
        <v>49.251324999999994</v>
      </c>
    </row>
    <row r="64" spans="1:7" ht="15" x14ac:dyDescent="0.25">
      <c r="A64" s="35" t="s">
        <v>119</v>
      </c>
      <c r="B64" s="2" t="s">
        <v>120</v>
      </c>
      <c r="C64" s="33">
        <v>34000</v>
      </c>
      <c r="D64" s="33">
        <v>8500</v>
      </c>
      <c r="E64" s="33">
        <v>0</v>
      </c>
      <c r="F64" s="46">
        <f t="shared" si="4"/>
        <v>0</v>
      </c>
      <c r="G64" s="46">
        <f t="shared" si="1"/>
        <v>0</v>
      </c>
    </row>
    <row r="65" spans="1:14" ht="26.25" x14ac:dyDescent="0.25">
      <c r="A65" s="77">
        <v>3000</v>
      </c>
      <c r="B65" s="38" t="s">
        <v>87</v>
      </c>
      <c r="C65" s="37">
        <v>50000</v>
      </c>
      <c r="D65" s="37">
        <v>12500</v>
      </c>
      <c r="E65" s="37">
        <v>0</v>
      </c>
      <c r="F65" s="42">
        <f t="shared" si="4"/>
        <v>0</v>
      </c>
      <c r="G65" s="42">
        <f t="shared" si="1"/>
        <v>0</v>
      </c>
    </row>
    <row r="66" spans="1:14" ht="51.75" x14ac:dyDescent="0.25">
      <c r="A66" s="74">
        <v>3104</v>
      </c>
      <c r="B66" s="34" t="s">
        <v>91</v>
      </c>
      <c r="C66" s="33">
        <v>50000</v>
      </c>
      <c r="D66" s="33">
        <v>12500</v>
      </c>
      <c r="E66" s="33">
        <v>0</v>
      </c>
      <c r="F66" s="46">
        <f t="shared" si="4"/>
        <v>0</v>
      </c>
      <c r="G66" s="46">
        <f t="shared" si="1"/>
        <v>0</v>
      </c>
    </row>
    <row r="67" spans="1:14" ht="15" x14ac:dyDescent="0.25">
      <c r="A67" s="36" t="s">
        <v>123</v>
      </c>
      <c r="B67" s="8" t="s">
        <v>124</v>
      </c>
      <c r="C67" s="37">
        <v>22000</v>
      </c>
      <c r="D67" s="37">
        <v>5500</v>
      </c>
      <c r="E67" s="37">
        <v>0</v>
      </c>
      <c r="F67" s="42">
        <f t="shared" si="4"/>
        <v>0</v>
      </c>
      <c r="G67" s="42">
        <f t="shared" si="1"/>
        <v>0</v>
      </c>
    </row>
    <row r="68" spans="1:14" ht="15" x14ac:dyDescent="0.25">
      <c r="A68" s="35" t="s">
        <v>125</v>
      </c>
      <c r="B68" s="2" t="s">
        <v>126</v>
      </c>
      <c r="C68" s="33">
        <v>7000</v>
      </c>
      <c r="D68" s="33">
        <v>1750</v>
      </c>
      <c r="E68" s="33">
        <v>0</v>
      </c>
      <c r="F68" s="46">
        <f t="shared" si="4"/>
        <v>0</v>
      </c>
      <c r="G68" s="46">
        <f t="shared" si="1"/>
        <v>0</v>
      </c>
    </row>
    <row r="69" spans="1:14" ht="15" x14ac:dyDescent="0.25">
      <c r="A69" s="35" t="s">
        <v>127</v>
      </c>
      <c r="B69" s="2" t="s">
        <v>128</v>
      </c>
      <c r="C69" s="33">
        <v>8000</v>
      </c>
      <c r="D69" s="33">
        <v>2000</v>
      </c>
      <c r="E69" s="33">
        <v>0</v>
      </c>
      <c r="F69" s="46">
        <f t="shared" si="4"/>
        <v>0</v>
      </c>
      <c r="G69" s="46">
        <f t="shared" si="1"/>
        <v>0</v>
      </c>
    </row>
    <row r="70" spans="1:14" ht="15" x14ac:dyDescent="0.25">
      <c r="A70" s="35" t="s">
        <v>129</v>
      </c>
      <c r="B70" s="2" t="s">
        <v>130</v>
      </c>
      <c r="C70" s="33">
        <v>7000</v>
      </c>
      <c r="D70" s="33">
        <v>1750</v>
      </c>
      <c r="E70" s="33">
        <v>0</v>
      </c>
      <c r="F70" s="46">
        <f t="shared" si="4"/>
        <v>0</v>
      </c>
      <c r="G70" s="46">
        <f t="shared" si="1"/>
        <v>0</v>
      </c>
    </row>
    <row r="71" spans="1:14" ht="15" x14ac:dyDescent="0.25">
      <c r="A71" s="36" t="s">
        <v>104</v>
      </c>
      <c r="B71" s="8" t="s">
        <v>105</v>
      </c>
      <c r="C71" s="37">
        <v>112000</v>
      </c>
      <c r="D71" s="37">
        <v>27700</v>
      </c>
      <c r="E71" s="37">
        <v>0</v>
      </c>
      <c r="F71" s="42">
        <f>IF(C71=0,0,(E71/C71)*100)</f>
        <v>0</v>
      </c>
      <c r="G71" s="42">
        <f>IF(D71=0,0,(E71/D71)*100)</f>
        <v>0</v>
      </c>
    </row>
    <row r="72" spans="1:14" ht="15" x14ac:dyDescent="0.25">
      <c r="A72" s="74">
        <v>8130</v>
      </c>
      <c r="B72" s="2" t="s">
        <v>168</v>
      </c>
      <c r="C72" s="33">
        <v>100000</v>
      </c>
      <c r="D72" s="33">
        <v>25000</v>
      </c>
      <c r="E72" s="33">
        <v>0</v>
      </c>
      <c r="F72" s="46">
        <f>IF(C72=0,0,(E72/C72)*100)</f>
        <v>0</v>
      </c>
      <c r="G72" s="46">
        <f>IF(D72=0,0,(E72/D72)*100)</f>
        <v>0</v>
      </c>
    </row>
    <row r="73" spans="1:14" ht="21.75" customHeight="1" x14ac:dyDescent="0.25">
      <c r="A73" s="74">
        <v>8311</v>
      </c>
      <c r="B73" s="2" t="s">
        <v>169</v>
      </c>
      <c r="C73" s="33">
        <v>12000</v>
      </c>
      <c r="D73" s="33">
        <v>2700</v>
      </c>
      <c r="E73" s="33">
        <v>0</v>
      </c>
      <c r="F73" s="46">
        <f>IF(C73=0,0,(E73/C73)*100)</f>
        <v>0</v>
      </c>
      <c r="G73" s="46">
        <f>IF(D73=0,0,(E73/D73)*100)</f>
        <v>0</v>
      </c>
    </row>
    <row r="74" spans="1:14" ht="30.75" customHeight="1" x14ac:dyDescent="0.25">
      <c r="A74" s="96" t="s">
        <v>151</v>
      </c>
      <c r="B74" s="97"/>
      <c r="C74" s="65">
        <v>538000</v>
      </c>
      <c r="D74" s="65">
        <v>134200</v>
      </c>
      <c r="E74" s="65">
        <v>39401.06</v>
      </c>
      <c r="F74" s="65">
        <f t="shared" si="4"/>
        <v>7.323617100371747</v>
      </c>
      <c r="G74" s="65">
        <f t="shared" si="1"/>
        <v>29.35995529061103</v>
      </c>
      <c r="K74" s="79"/>
    </row>
    <row r="75" spans="1:14" ht="25.5" x14ac:dyDescent="0.2">
      <c r="A75" s="18"/>
      <c r="B75" s="68" t="s">
        <v>152</v>
      </c>
      <c r="C75" s="18"/>
      <c r="D75" s="18"/>
      <c r="E75" s="18"/>
      <c r="F75" s="18"/>
      <c r="G75" s="18"/>
    </row>
    <row r="76" spans="1:14" ht="15" x14ac:dyDescent="0.25">
      <c r="A76" s="45">
        <v>200000</v>
      </c>
      <c r="B76" s="43" t="s">
        <v>144</v>
      </c>
      <c r="C76" s="44">
        <f>C77</f>
        <v>0</v>
      </c>
      <c r="D76" s="44">
        <f t="shared" ref="D76" si="7">D77</f>
        <v>0</v>
      </c>
      <c r="E76" s="44">
        <v>0</v>
      </c>
      <c r="F76" s="50">
        <f t="shared" ref="F76:F83" si="8">IF(C76=0,0,(E76/C76)*100)</f>
        <v>0</v>
      </c>
      <c r="G76" s="50">
        <f t="shared" ref="G76:G83" si="9">IF(D76=0,0,(E76/D76)*100)</f>
        <v>0</v>
      </c>
    </row>
    <row r="77" spans="1:14" ht="26.25" x14ac:dyDescent="0.25">
      <c r="A77" s="8">
        <v>208000</v>
      </c>
      <c r="B77" s="38" t="s">
        <v>145</v>
      </c>
      <c r="C77" s="37">
        <f>C78+C79</f>
        <v>0</v>
      </c>
      <c r="D77" s="37">
        <f>D78+D79</f>
        <v>0</v>
      </c>
      <c r="E77" s="37">
        <v>0</v>
      </c>
      <c r="F77" s="46">
        <f t="shared" si="8"/>
        <v>0</v>
      </c>
      <c r="G77" s="46">
        <f t="shared" si="9"/>
        <v>0</v>
      </c>
    </row>
    <row r="78" spans="1:14" ht="15" x14ac:dyDescent="0.25">
      <c r="A78" s="2">
        <v>208100</v>
      </c>
      <c r="B78" s="34" t="s">
        <v>146</v>
      </c>
      <c r="C78" s="33">
        <v>0</v>
      </c>
      <c r="D78" s="2">
        <v>0</v>
      </c>
      <c r="E78" s="33">
        <v>0</v>
      </c>
      <c r="F78" s="46">
        <f t="shared" si="8"/>
        <v>0</v>
      </c>
      <c r="G78" s="46">
        <f t="shared" si="9"/>
        <v>0</v>
      </c>
    </row>
    <row r="79" spans="1:14" ht="39" x14ac:dyDescent="0.25">
      <c r="A79" s="2">
        <v>208400</v>
      </c>
      <c r="B79" s="34" t="s">
        <v>147</v>
      </c>
      <c r="C79" s="33">
        <v>0</v>
      </c>
      <c r="D79" s="33">
        <v>0</v>
      </c>
      <c r="E79" s="33">
        <v>0</v>
      </c>
      <c r="F79" s="46">
        <f t="shared" si="8"/>
        <v>0</v>
      </c>
      <c r="G79" s="46">
        <f t="shared" si="9"/>
        <v>0</v>
      </c>
    </row>
    <row r="80" spans="1:14" ht="15" x14ac:dyDescent="0.25">
      <c r="A80" s="8">
        <v>600000</v>
      </c>
      <c r="B80" s="38" t="s">
        <v>148</v>
      </c>
      <c r="C80" s="37">
        <f>C81</f>
        <v>0</v>
      </c>
      <c r="D80" s="37">
        <f t="shared" ref="D80" si="10">D81</f>
        <v>0</v>
      </c>
      <c r="E80" s="37">
        <v>0</v>
      </c>
      <c r="F80" s="46">
        <f t="shared" si="8"/>
        <v>0</v>
      </c>
      <c r="G80" s="46">
        <f t="shared" si="9"/>
        <v>0</v>
      </c>
      <c r="N80" s="79"/>
    </row>
    <row r="81" spans="1:7" ht="15" x14ac:dyDescent="0.25">
      <c r="A81" s="8">
        <v>602000</v>
      </c>
      <c r="B81" s="38" t="s">
        <v>149</v>
      </c>
      <c r="C81" s="37">
        <v>0</v>
      </c>
      <c r="D81" s="37">
        <f t="shared" ref="D81" si="11">D82+D83</f>
        <v>0</v>
      </c>
      <c r="E81" s="37">
        <v>0</v>
      </c>
      <c r="F81" s="46">
        <f t="shared" si="8"/>
        <v>0</v>
      </c>
      <c r="G81" s="46">
        <f t="shared" si="9"/>
        <v>0</v>
      </c>
    </row>
    <row r="82" spans="1:7" ht="15" x14ac:dyDescent="0.25">
      <c r="A82" s="2">
        <v>602100</v>
      </c>
      <c r="B82" s="34" t="s">
        <v>150</v>
      </c>
      <c r="C82" s="33">
        <v>0</v>
      </c>
      <c r="D82" s="2">
        <v>0</v>
      </c>
      <c r="E82" s="33">
        <v>0</v>
      </c>
      <c r="F82" s="46">
        <f t="shared" si="8"/>
        <v>0</v>
      </c>
      <c r="G82" s="46">
        <f t="shared" si="9"/>
        <v>0</v>
      </c>
    </row>
    <row r="83" spans="1:7" ht="39" x14ac:dyDescent="0.25">
      <c r="A83" s="2">
        <v>602400</v>
      </c>
      <c r="B83" s="34" t="s">
        <v>147</v>
      </c>
      <c r="C83" s="33">
        <v>0</v>
      </c>
      <c r="D83" s="33">
        <v>0</v>
      </c>
      <c r="E83" s="33">
        <v>0</v>
      </c>
      <c r="F83" s="54">
        <f t="shared" si="8"/>
        <v>0</v>
      </c>
      <c r="G83" s="54">
        <f t="shared" si="9"/>
        <v>0</v>
      </c>
    </row>
    <row r="84" spans="1:7" x14ac:dyDescent="0.2">
      <c r="C84" s="69"/>
      <c r="D84" s="69"/>
      <c r="E84" s="69"/>
    </row>
  </sheetData>
  <mergeCells count="11">
    <mergeCell ref="A74:B74"/>
    <mergeCell ref="F9:G9"/>
    <mergeCell ref="A5:G5"/>
    <mergeCell ref="A6:G6"/>
    <mergeCell ref="D1:G1"/>
    <mergeCell ref="D2:G2"/>
    <mergeCell ref="A9:A10"/>
    <mergeCell ref="B9:B10"/>
    <mergeCell ref="C9:C10"/>
    <mergeCell ref="D9:D10"/>
    <mergeCell ref="E9:E10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Доходи 1 кв.</vt:lpstr>
      <vt:lpstr>Видатки 1 кв.</vt:lpstr>
      <vt:lpstr>'Доходи 1 кв.'!Заголовки_для_друку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2022-08-15T09:12:25Z</cp:lastPrinted>
  <dcterms:created xsi:type="dcterms:W3CDTF">2021-05-14T09:52:51Z</dcterms:created>
  <dcterms:modified xsi:type="dcterms:W3CDTF">2022-10-14T07:22:08Z</dcterms:modified>
</cp:coreProperties>
</file>