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her\Desktop\рабочий стол\сесія 8 2022 рік\21 сесія\Бюджет\Виконання 6 міс2022\"/>
    </mc:Choice>
  </mc:AlternateContent>
  <xr:revisionPtr revIDLastSave="0" documentId="13_ncr:1_{2080FC69-FD49-438B-BE7D-155B094D16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ходи 1 кв." sheetId="1" r:id="rId1"/>
    <sheet name="Видатки 1 кв." sheetId="2" r:id="rId2"/>
  </sheets>
  <definedNames>
    <definedName name="_xlnm.Print_Titles" localSheetId="0">'Доходи 1 кв.'!$A:$C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2" i="2" l="1"/>
  <c r="G72" i="2"/>
  <c r="F65" i="2" l="1"/>
  <c r="G65" i="2"/>
  <c r="G38" i="2" l="1"/>
  <c r="F48" i="2" l="1"/>
  <c r="G48" i="2"/>
  <c r="F41" i="2"/>
  <c r="G41" i="2"/>
  <c r="E26" i="2" l="1"/>
  <c r="D26" i="2"/>
  <c r="C26" i="2"/>
  <c r="C33" i="2"/>
  <c r="F31" i="2"/>
  <c r="G31" i="2"/>
  <c r="E89" i="1" l="1"/>
  <c r="D89" i="1"/>
  <c r="F89" i="1"/>
  <c r="G83" i="2" l="1"/>
  <c r="F83" i="2"/>
  <c r="G82" i="2"/>
  <c r="F82" i="2"/>
  <c r="F81" i="2"/>
  <c r="D81" i="2"/>
  <c r="G81" i="2" s="1"/>
  <c r="C80" i="2"/>
  <c r="F80" i="2" s="1"/>
  <c r="G79" i="2"/>
  <c r="F79" i="2"/>
  <c r="G78" i="2"/>
  <c r="F78" i="2"/>
  <c r="D77" i="2"/>
  <c r="G77" i="2" s="1"/>
  <c r="C77" i="2"/>
  <c r="F77" i="2" s="1"/>
  <c r="D76" i="2"/>
  <c r="G76" i="2" s="1"/>
  <c r="C76" i="2"/>
  <c r="F76" i="2" s="1"/>
  <c r="D80" i="2" l="1"/>
  <c r="G80" i="2" s="1"/>
  <c r="G55" i="2"/>
  <c r="G56" i="2"/>
  <c r="G59" i="2"/>
  <c r="G60" i="2"/>
  <c r="G71" i="2"/>
  <c r="G73" i="2"/>
  <c r="G62" i="2"/>
  <c r="G63" i="2"/>
  <c r="G64" i="2"/>
  <c r="G66" i="2"/>
  <c r="G67" i="2"/>
  <c r="G68" i="2"/>
  <c r="G69" i="2"/>
  <c r="G70" i="2"/>
  <c r="G74" i="2"/>
  <c r="F55" i="2"/>
  <c r="F56" i="2"/>
  <c r="F58" i="2"/>
  <c r="F59" i="2"/>
  <c r="F60" i="2"/>
  <c r="F71" i="2"/>
  <c r="F73" i="2"/>
  <c r="F62" i="2"/>
  <c r="F63" i="2"/>
  <c r="F64" i="2"/>
  <c r="F66" i="2"/>
  <c r="F67" i="2"/>
  <c r="F68" i="2"/>
  <c r="F69" i="2"/>
  <c r="F70" i="2"/>
  <c r="F74" i="2"/>
  <c r="D58" i="2" l="1"/>
  <c r="C57" i="2"/>
  <c r="F57" i="2" s="1"/>
  <c r="D54" i="2"/>
  <c r="G54" i="2" s="1"/>
  <c r="C54" i="2"/>
  <c r="F54" i="2" s="1"/>
  <c r="D53" i="2"/>
  <c r="G53" i="2" s="1"/>
  <c r="C53" i="2"/>
  <c r="F53" i="2" s="1"/>
  <c r="E33" i="2"/>
  <c r="F33" i="2" s="1"/>
  <c r="D33" i="2"/>
  <c r="F26" i="2"/>
  <c r="E24" i="2"/>
  <c r="D24" i="2"/>
  <c r="C24" i="2"/>
  <c r="F24" i="2" s="1"/>
  <c r="C17" i="2"/>
  <c r="D17" i="2"/>
  <c r="E17" i="2"/>
  <c r="E13" i="2"/>
  <c r="D13" i="2"/>
  <c r="C13" i="2"/>
  <c r="G15" i="2"/>
  <c r="F15" i="2"/>
  <c r="F14" i="2"/>
  <c r="F16" i="2"/>
  <c r="F25" i="2"/>
  <c r="F28" i="2"/>
  <c r="F29" i="2"/>
  <c r="F30" i="2"/>
  <c r="F32" i="2"/>
  <c r="F40" i="2"/>
  <c r="F42" i="2"/>
  <c r="F43" i="2"/>
  <c r="F45" i="2"/>
  <c r="F46" i="2"/>
  <c r="F47" i="2"/>
  <c r="F18" i="2"/>
  <c r="F19" i="2"/>
  <c r="F20" i="2"/>
  <c r="F21" i="2"/>
  <c r="F22" i="2"/>
  <c r="F23" i="2"/>
  <c r="F34" i="2"/>
  <c r="F35" i="2"/>
  <c r="F36" i="2"/>
  <c r="F37" i="2"/>
  <c r="F49" i="2"/>
  <c r="F50" i="2"/>
  <c r="F51" i="2"/>
  <c r="F13" i="2" l="1"/>
  <c r="D57" i="2"/>
  <c r="G57" i="2" s="1"/>
  <c r="G58" i="2"/>
  <c r="F17" i="2"/>
  <c r="G51" i="2"/>
  <c r="G50" i="2"/>
  <c r="G49" i="2"/>
  <c r="G37" i="2"/>
  <c r="G36" i="2"/>
  <c r="G35" i="2"/>
  <c r="G34" i="2"/>
  <c r="G33" i="2"/>
  <c r="G23" i="2"/>
  <c r="G22" i="2"/>
  <c r="G21" i="2"/>
  <c r="G20" i="2"/>
  <c r="G19" i="2"/>
  <c r="G18" i="2"/>
  <c r="G17" i="2"/>
  <c r="G47" i="2"/>
  <c r="G46" i="2"/>
  <c r="G45" i="2"/>
  <c r="G43" i="2"/>
  <c r="G42" i="2"/>
  <c r="G40" i="2"/>
  <c r="G32" i="2"/>
  <c r="G30" i="2"/>
  <c r="G29" i="2"/>
  <c r="G28" i="2"/>
  <c r="G26" i="2"/>
  <c r="G25" i="2"/>
  <c r="G24" i="2"/>
  <c r="G16" i="2"/>
  <c r="G14" i="2"/>
  <c r="G13" i="2"/>
  <c r="I89" i="1" l="1"/>
  <c r="H89" i="1"/>
  <c r="H87" i="1"/>
  <c r="H88" i="1"/>
  <c r="H76" i="1"/>
  <c r="H77" i="1"/>
  <c r="H78" i="1"/>
  <c r="H79" i="1"/>
  <c r="H80" i="1"/>
  <c r="H81" i="1"/>
  <c r="H82" i="1"/>
  <c r="H83" i="1"/>
  <c r="H84" i="1"/>
  <c r="H85" i="1"/>
  <c r="H86" i="1"/>
  <c r="H14" i="1" l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2" i="1"/>
  <c r="H53" i="1"/>
  <c r="H54" i="1"/>
  <c r="H55" i="1"/>
  <c r="H56" i="1"/>
  <c r="H61" i="1"/>
  <c r="H62" i="1"/>
  <c r="H63" i="1"/>
  <c r="H64" i="1"/>
  <c r="H65" i="1"/>
  <c r="H66" i="1"/>
  <c r="H67" i="1"/>
  <c r="H70" i="1"/>
  <c r="H71" i="1"/>
  <c r="H72" i="1"/>
  <c r="H73" i="1"/>
  <c r="H74" i="1"/>
  <c r="H13" i="1"/>
  <c r="G89" i="1" l="1"/>
</calcChain>
</file>

<file path=xl/sharedStrings.xml><?xml version="1.0" encoding="utf-8"?>
<sst xmlns="http://schemas.openxmlformats.org/spreadsheetml/2006/main" count="220" uniqueCount="176">
  <si>
    <t>грн.</t>
  </si>
  <si>
    <t>ККД</t>
  </si>
  <si>
    <t>Доходи</t>
  </si>
  <si>
    <t>+/-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</si>
  <si>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</si>
  <si>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</si>
  <si>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</si>
  <si>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</si>
  <si>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</si>
  <si>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</si>
  <si>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</si>
  <si>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</si>
  <si>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</si>
  <si>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</si>
  <si>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</si>
  <si>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</si>
  <si>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</si>
  <si>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</si>
  <si>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</si>
  <si>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</si>
  <si>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</si>
  <si>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</si>
  <si>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</si>
  <si>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</si>
  <si>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</si>
  <si>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</si>
  <si>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</si>
  <si>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</si>
  <si>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</si>
  <si>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</si>
  <si>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</si>
  <si>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</si>
  <si>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</si>
  <si>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</si>
  <si>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</si>
  <si>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</si>
  <si>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</si>
  <si>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</si>
  <si>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</si>
  <si>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</si>
  <si>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</si>
  <si>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</si>
  <si>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</si>
  <si>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</si>
  <si>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</si>
  <si>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</si>
  <si>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</si>
  <si>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</si>
  <si>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</si>
  <si>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</si>
  <si>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</si>
  <si>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</si>
  <si>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</si>
  <si>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Всього без урахування трансферт</t>
  </si>
  <si>
    <t>Загальний фонд</t>
  </si>
  <si>
    <t>Бюджет на звітний період з урахуванням змін</t>
  </si>
  <si>
    <t>до уточнених річних призначень</t>
  </si>
  <si>
    <t>6=к.5-к.4</t>
  </si>
  <si>
    <t>7=к.5/к.3</t>
  </si>
  <si>
    <t>8=к.5/к.4</t>
  </si>
  <si>
    <t>% виконання</t>
  </si>
  <si>
    <t>Звіт про виконання бюджету Березнянської селищної ради за 1 квартал 2021 року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</si>
  <si>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</si>
  <si>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</si>
  <si>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</si>
  <si>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</si>
  <si>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Інші неподаткові надходження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</si>
  <si>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</si>
  <si>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</si>
  <si>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</si>
  <si>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Інші джерела власних надходжень бюджетних установ  </t>
  </si>
  <si>
    <t>Благодійні внески, гранти та дарунки </t>
  </si>
  <si>
    <t>Спеціальний фонд</t>
  </si>
  <si>
    <t>Всього доходів спеціального фонду</t>
  </si>
  <si>
    <t>Всього доходів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</si>
  <si>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</si>
  <si>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</si>
  <si>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</si>
  <si>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</si>
  <si>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</si>
  <si>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Інша діяльність у сфері державного управління</t>
  </si>
  <si>
    <t>2000</t>
  </si>
  <si>
    <t>Охорона здоров`я</t>
  </si>
  <si>
    <t>2010</t>
  </si>
  <si>
    <t>Багатопрофільна стаціонарна медична допомога населенню</t>
  </si>
  <si>
    <t>3000</t>
  </si>
  <si>
    <t>Соціальний захист та соціальне забезпечення</t>
  </si>
  <si>
    <t>3050</t>
  </si>
  <si>
    <t>Пільгове медичне обслуговування осіб, які постраждали внаслідок Чорнобильської катастрофи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</si>
  <si>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</si>
  <si>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</si>
  <si>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3121</t>
  </si>
  <si>
    <t>Утримання та забезпечення діяльності центрів соціальних служб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</si>
  <si>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</si>
  <si>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</si>
  <si>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</si>
  <si>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</si>
  <si>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6030</t>
  </si>
  <si>
    <t>Організація благоустрою населених пунктів</t>
  </si>
  <si>
    <t>7000</t>
  </si>
  <si>
    <t>Економічна діяльність</t>
  </si>
  <si>
    <t>7350</t>
  </si>
  <si>
    <t>Розроблення схем планування та забудови територій (містобудівної документації)</t>
  </si>
  <si>
    <t>8000</t>
  </si>
  <si>
    <t>Інша діяльність</t>
  </si>
  <si>
    <t>8130</t>
  </si>
  <si>
    <t>Забезпечення діяльності місцевої пожежної охорони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</si>
  <si>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</si>
  <si>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</si>
  <si>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</si>
  <si>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</si>
  <si>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</si>
  <si>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</si>
  <si>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</si>
  <si>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</t>
  </si>
  <si>
    <t>1031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</si>
  <si>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</si>
  <si>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</si>
  <si>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</si>
  <si>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спеціальної освіти мистецькими школами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</si>
  <si>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</si>
  <si>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</si>
  <si>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4000</t>
  </si>
  <si>
    <t>Культура i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</si>
  <si>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</si>
  <si>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</si>
  <si>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</si>
  <si>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</si>
  <si>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</si>
  <si>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</si>
  <si>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4082</t>
  </si>
  <si>
    <t>Інші заходи в галузі культури і мистецтва</t>
  </si>
  <si>
    <t>9000</t>
  </si>
  <si>
    <t>Міжбюджетні трансферти</t>
  </si>
  <si>
    <t>9770</t>
  </si>
  <si>
    <t>Код, Наказ МФУ від 17.12.2020 №781</t>
  </si>
  <si>
    <t>Назва</t>
  </si>
  <si>
    <t>до уточнених призначень за звітний період</t>
  </si>
  <si>
    <t>6=к.5/к.3</t>
  </si>
  <si>
    <t>7=к.5/к.4</t>
  </si>
  <si>
    <t>Видаткова частина бюджету</t>
  </si>
  <si>
    <t>Усього видатків по загальному фонду</t>
  </si>
  <si>
    <t>ДЖЕРЕЛА ФІНАНСУВАННЯ ДИФІЦИТУ БЮДЖЕТУ ЗФ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</si>
  <si>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</si>
  <si>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</si>
  <si>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</si>
  <si>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</si>
  <si>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</si>
  <si>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</si>
  <si>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Інші розрахунки</t>
  </si>
  <si>
    <t>Усього видатків по спеціальному фонду</t>
  </si>
  <si>
    <t>ДЖЕРЕЛА ФІНАНСУВАННЯ ДИФІЦИТУ БЮДЖЕТУ СФ</t>
  </si>
  <si>
    <t>Бюджет на 2022 рік з урахуванням змін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</si>
  <si>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</si>
  <si>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Адміністративний збір за державну реєстрацію речових прав на нерухоме майно та їх обтяжень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</si>
  <si>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</si>
  <si>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Дотації з місцевих бюджетів іншим місцевим бюджетам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</si>
  <si>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за рахунок відпо</t>
  </si>
  <si>
    <t>Всього</t>
  </si>
  <si>
    <r>
      <t>Надання пільг окремим категоріям громадян з оплати послуг зв</t>
    </r>
    <r>
      <rPr>
        <sz val="10"/>
        <color theme="1"/>
        <rFont val="Calibri"/>
        <family val="2"/>
        <charset val="204"/>
      </rPr>
      <t>'</t>
    </r>
    <r>
      <rPr>
        <sz val="10"/>
        <color theme="1"/>
        <rFont val="Calibri"/>
        <family val="2"/>
        <charset val="204"/>
        <scheme val="minor"/>
      </rPr>
      <t xml:space="preserve">язку </t>
    </r>
  </si>
  <si>
    <t xml:space="preserve"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
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</si>
  <si>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</si>
  <si>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Інші заходи в сфері сільського господарства</t>
  </si>
  <si>
    <t>Резервний фонд місцевого бюджету</t>
  </si>
  <si>
    <t>Проведення навчально-тренувальних зборів і змагань з неолімпійських видів спорту</t>
  </si>
  <si>
    <t>Фізична культура і спорт</t>
  </si>
  <si>
    <t>Забезпечення діяльності МПО</t>
  </si>
  <si>
    <t>Охорона та раціональне вик.прир.ресурсів</t>
  </si>
  <si>
    <t xml:space="preserve">Дохідна частина бюджету  </t>
  </si>
  <si>
    <t>Акцизний податок з реалізації суб`єктами г</t>
  </si>
  <si>
    <t>Акцизний податок з реалізації суб`єктами г </t>
  </si>
  <si>
    <t>Виконано за 6 місяців 2022 року</t>
  </si>
  <si>
    <t>до уточнених призначень на звітний період</t>
  </si>
  <si>
    <t>Звіт про виконання бюджету Березнянської селищної ради за 6 місяців 2022 року</t>
  </si>
  <si>
    <t>Додаток 2 до рішення _______сесії восьмого скликання Березнянської селищної ради № ____від ________ 2022 року</t>
  </si>
  <si>
    <t>Додаток 1 до  рішення 21 сесії восьмого скликання Березнянської селищної ради № 705/21-VІІІ від 26.08.2022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</si>
</sst>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0" fillId="0" borderId="1" xfId="0" applyNumberFormat="1" applyBorder="1"/>
    <xf numFmtId="0" fontId="1" fillId="0" borderId="3" xfId="0" applyFont="1" applyBorder="1" applyAlignment="1">
      <alignment horizontal="center" vertical="center"/>
    </xf>
    <xf numFmtId="0" fontId="1" fillId="0" borderId="1" xfId="0" applyFont="1" applyBorder="1"/>
    <xf numFmtId="164" fontId="1" fillId="0" borderId="1" xfId="0" applyNumberFormat="1" applyFont="1" applyBorder="1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6" fillId="0" borderId="1" xfId="0" applyFont="1" applyBorder="1"/>
    <xf numFmtId="0" fontId="0" fillId="0" borderId="0" xfId="0" applyAlignment="1">
      <alignment wrapText="1"/>
    </xf>
    <xf numFmtId="164" fontId="1" fillId="2" borderId="1" xfId="0" applyNumberFormat="1" applyFont="1" applyFill="1" applyBorder="1"/>
    <xf numFmtId="0" fontId="1" fillId="2" borderId="1" xfId="0" applyFont="1" applyFill="1" applyBorder="1"/>
    <xf numFmtId="0" fontId="0" fillId="2" borderId="1" xfId="0" applyFill="1" applyBorder="1"/>
    <xf numFmtId="164" fontId="1" fillId="3" borderId="1" xfId="0" applyNumberFormat="1" applyFont="1" applyFill="1" applyBorder="1"/>
    <xf numFmtId="164" fontId="1" fillId="4" borderId="1" xfId="0" applyNumberFormat="1" applyFont="1" applyFill="1" applyBorder="1"/>
    <xf numFmtId="164" fontId="1" fillId="5" borderId="1" xfId="0" applyNumberFormat="1" applyFont="1" applyFill="1" applyBorder="1"/>
    <xf numFmtId="0" fontId="0" fillId="4" borderId="1" xfId="0" applyFill="1" applyBorder="1"/>
    <xf numFmtId="0" fontId="7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2" fontId="0" fillId="0" borderId="0" xfId="0" applyNumberFormat="1"/>
    <xf numFmtId="2" fontId="1" fillId="3" borderId="1" xfId="0" applyNumberFormat="1" applyFont="1" applyFill="1" applyBorder="1"/>
    <xf numFmtId="0" fontId="1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0" fillId="5" borderId="1" xfId="0" applyFill="1" applyBorder="1"/>
    <xf numFmtId="2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quotePrefix="1" applyBorder="1"/>
    <xf numFmtId="0" fontId="1" fillId="0" borderId="1" xfId="0" quotePrefix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0" fillId="0" borderId="8" xfId="0" applyNumberFormat="1" applyBorder="1"/>
    <xf numFmtId="0" fontId="0" fillId="0" borderId="0" xfId="0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2" fontId="7" fillId="0" borderId="5" xfId="0" applyNumberFormat="1" applyFont="1" applyBorder="1"/>
    <xf numFmtId="0" fontId="1" fillId="0" borderId="3" xfId="0" applyFont="1" applyBorder="1" applyAlignment="1">
      <alignment wrapText="1"/>
    </xf>
    <xf numFmtId="2" fontId="1" fillId="0" borderId="3" xfId="0" applyNumberFormat="1" applyFont="1" applyBorder="1"/>
    <xf numFmtId="0" fontId="1" fillId="0" borderId="3" xfId="0" applyFont="1" applyBorder="1"/>
    <xf numFmtId="2" fontId="5" fillId="0" borderId="5" xfId="0" applyNumberFormat="1" applyFont="1" applyBorder="1"/>
    <xf numFmtId="0" fontId="0" fillId="0" borderId="5" xfId="0" applyBorder="1"/>
    <xf numFmtId="0" fontId="0" fillId="0" borderId="5" xfId="0" applyBorder="1" applyAlignment="1">
      <alignment wrapText="1"/>
    </xf>
    <xf numFmtId="2" fontId="0" fillId="0" borderId="5" xfId="0" applyNumberFormat="1" applyBorder="1"/>
    <xf numFmtId="2" fontId="5" fillId="0" borderId="10" xfId="0" applyNumberFormat="1" applyFont="1" applyBorder="1"/>
    <xf numFmtId="0" fontId="1" fillId="0" borderId="3" xfId="0" quotePrefix="1" applyFont="1" applyBorder="1"/>
    <xf numFmtId="0" fontId="1" fillId="0" borderId="3" xfId="0" applyFont="1" applyBorder="1" applyAlignment="1">
      <alignment horizontal="left"/>
    </xf>
    <xf numFmtId="2" fontId="7" fillId="0" borderId="10" xfId="0" applyNumberFormat="1" applyFont="1" applyBorder="1"/>
    <xf numFmtId="2" fontId="5" fillId="0" borderId="1" xfId="0" applyNumberFormat="1" applyFont="1" applyBorder="1"/>
    <xf numFmtId="0" fontId="0" fillId="2" borderId="11" xfId="0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1" xfId="0" applyFill="1" applyBorder="1"/>
    <xf numFmtId="0" fontId="1" fillId="2" borderId="9" xfId="0" quotePrefix="1" applyFont="1" applyFill="1" applyBorder="1" applyAlignment="1">
      <alignment vertical="center" wrapText="1"/>
    </xf>
    <xf numFmtId="2" fontId="0" fillId="2" borderId="9" xfId="0" applyNumberFormat="1" applyFill="1" applyBorder="1"/>
    <xf numFmtId="2" fontId="7" fillId="2" borderId="9" xfId="0" applyNumberFormat="1" applyFont="1" applyFill="1" applyBorder="1"/>
    <xf numFmtId="2" fontId="7" fillId="2" borderId="12" xfId="0" applyNumberFormat="1" applyFont="1" applyFill="1" applyBorder="1"/>
    <xf numFmtId="0" fontId="7" fillId="3" borderId="5" xfId="0" applyFont="1" applyFill="1" applyBorder="1"/>
    <xf numFmtId="2" fontId="7" fillId="3" borderId="5" xfId="0" applyNumberFormat="1" applyFont="1" applyFill="1" applyBorder="1"/>
    <xf numFmtId="2" fontId="5" fillId="2" borderId="9" xfId="0" applyNumberFormat="1" applyFont="1" applyFill="1" applyBorder="1"/>
    <xf numFmtId="2" fontId="5" fillId="2" borderId="12" xfId="0" applyNumberFormat="1" applyFont="1" applyFill="1" applyBorder="1"/>
    <xf numFmtId="0" fontId="1" fillId="2" borderId="1" xfId="0" quotePrefix="1" applyFont="1" applyFill="1" applyBorder="1" applyAlignment="1">
      <alignment vertical="center" wrapText="1"/>
    </xf>
    <xf numFmtId="2" fontId="1" fillId="0" borderId="0" xfId="0" applyNumberFormat="1" applyFont="1"/>
    <xf numFmtId="164" fontId="10" fillId="0" borderId="1" xfId="0" applyNumberFormat="1" applyFont="1" applyBorder="1"/>
    <xf numFmtId="164" fontId="6" fillId="0" borderId="1" xfId="0" applyNumberFormat="1" applyFont="1" applyBorder="1"/>
    <xf numFmtId="0" fontId="1" fillId="5" borderId="1" xfId="0" applyFont="1" applyFill="1" applyBorder="1"/>
    <xf numFmtId="164" fontId="0" fillId="0" borderId="0" xfId="0" applyNumberFormat="1"/>
    <xf numFmtId="0" fontId="0" fillId="0" borderId="1" xfId="0" quotePrefix="1" applyBorder="1" applyAlignment="1">
      <alignment horizontal="left"/>
    </xf>
    <xf numFmtId="0" fontId="0" fillId="0" borderId="1" xfId="0" quotePrefix="1" applyBorder="1" applyAlignment="1">
      <alignment horizontal="left" vertical="top"/>
    </xf>
    <xf numFmtId="2" fontId="0" fillId="0" borderId="1" xfId="0" applyNumberFormat="1" applyBorder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0" fillId="0" borderId="0" xfId="0" applyAlignment="1">
      <alignment horizontal="right"/>
    </xf>
    <xf numFmtId="0" fontId="12" fillId="0" borderId="13" xfId="0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0" fontId="12" fillId="0" borderId="14" xfId="0" applyFont="1" applyBorder="1" applyAlignment="1">
      <alignment horizontal="center" vertical="center" wrapText="1"/>
    </xf>
    <xf numFmtId="164" fontId="13" fillId="0" borderId="1" xfId="0" applyNumberFormat="1" applyFont="1" applyBorder="1"/>
    <xf numFmtId="0" fontId="1" fillId="3" borderId="2" xfId="0" applyFont="1" applyFill="1" applyBorder="1"/>
    <xf numFmtId="0" fontId="1" fillId="3" borderId="4" xfId="0" applyFont="1" applyFill="1" applyBorder="1"/>
    <xf numFmtId="0" fontId="1" fillId="2" borderId="2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3" borderId="5" xfId="0" applyFont="1" applyFill="1" applyBorder="1" applyAlignment="1">
      <alignment vertical="center" wrapText="1"/>
    </xf>
    <xf numFmtId="0" fontId="0" fillId="3" borderId="5" xfId="0" applyFill="1" applyBorder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/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0"/>
  <sheetViews>
    <sheetView tabSelected="1" topLeftCell="A55" workbookViewId="0">
      <selection activeCell="F1" sqref="F1:I1"/>
    </sheetView>
  </sheetViews>
  <sheetFormatPr defaultRowHeight="12.75" x14ac:dyDescent="0.2"/>
  <cols>
    <col min="1" max="1" width="0.140625" customWidth="1"/>
    <col min="2" max="2" width="9.5703125" bestFit="1" customWidth="1"/>
    <col min="3" max="3" width="36.28515625" customWidth="1"/>
    <col min="4" max="5" width="13.85546875" customWidth="1"/>
    <col min="6" max="6" width="11.42578125" bestFit="1" customWidth="1"/>
    <col min="7" max="7" width="11" bestFit="1" customWidth="1"/>
    <col min="11" max="12" width="11.42578125" bestFit="1" customWidth="1"/>
    <col min="13" max="13" width="9.42578125" bestFit="1" customWidth="1"/>
  </cols>
  <sheetData>
    <row r="1" spans="1:11" ht="49.5" customHeight="1" x14ac:dyDescent="0.2">
      <c r="F1" s="88" t="s">
        <v>175</v>
      </c>
      <c r="G1" s="88"/>
      <c r="H1" s="88"/>
      <c r="I1" s="88"/>
    </row>
    <row r="2" spans="1:11" ht="25.5" customHeight="1" x14ac:dyDescent="0.2">
      <c r="F2" s="88"/>
      <c r="G2" s="88"/>
      <c r="H2" s="88"/>
      <c r="I2" s="88"/>
    </row>
    <row r="5" spans="1:1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30.75" customHeight="1" x14ac:dyDescent="0.35">
      <c r="A6" s="12" t="s">
        <v>61</v>
      </c>
      <c r="B6" s="94" t="s">
        <v>173</v>
      </c>
      <c r="C6" s="95"/>
      <c r="D6" s="95"/>
      <c r="E6" s="95"/>
      <c r="F6" s="95"/>
      <c r="G6" s="95"/>
      <c r="H6" s="95"/>
      <c r="I6" s="95"/>
      <c r="J6" s="13"/>
      <c r="K6" s="13"/>
    </row>
    <row r="7" spans="1:11" ht="15" x14ac:dyDescent="0.2">
      <c r="A7" s="1"/>
      <c r="B7" s="96" t="s">
        <v>168</v>
      </c>
      <c r="C7" s="96"/>
      <c r="D7" s="96"/>
      <c r="E7" s="96"/>
      <c r="F7" s="96"/>
      <c r="G7" s="96"/>
      <c r="H7" s="96"/>
      <c r="I7" s="96"/>
      <c r="J7" s="1"/>
      <c r="K7" s="1"/>
    </row>
    <row r="8" spans="1:11" x14ac:dyDescent="0.2">
      <c r="I8" t="s">
        <v>0</v>
      </c>
    </row>
    <row r="9" spans="1:11" x14ac:dyDescent="0.2">
      <c r="A9" s="89"/>
      <c r="B9" s="90" t="s">
        <v>1</v>
      </c>
      <c r="C9" s="90" t="s">
        <v>2</v>
      </c>
      <c r="D9" s="92" t="s">
        <v>152</v>
      </c>
      <c r="E9" s="92" t="s">
        <v>55</v>
      </c>
      <c r="F9" s="92" t="s">
        <v>171</v>
      </c>
      <c r="G9" s="90" t="s">
        <v>3</v>
      </c>
      <c r="H9" s="90" t="s">
        <v>60</v>
      </c>
      <c r="I9" s="91"/>
    </row>
    <row r="10" spans="1:11" ht="92.25" customHeight="1" x14ac:dyDescent="0.2">
      <c r="A10" s="89"/>
      <c r="B10" s="91"/>
      <c r="C10" s="91"/>
      <c r="D10" s="93"/>
      <c r="E10" s="93"/>
      <c r="F10" s="93"/>
      <c r="G10" s="93"/>
      <c r="H10" s="10" t="s">
        <v>56</v>
      </c>
      <c r="I10" s="10" t="s">
        <v>172</v>
      </c>
    </row>
    <row r="11" spans="1:11" ht="15.75" customHeight="1" x14ac:dyDescent="0.2">
      <c r="A11" s="2"/>
      <c r="B11" s="3">
        <v>1</v>
      </c>
      <c r="C11" s="3">
        <v>2</v>
      </c>
      <c r="D11" s="4">
        <v>3</v>
      </c>
      <c r="E11" s="4">
        <v>4</v>
      </c>
      <c r="F11" s="5">
        <v>5</v>
      </c>
      <c r="G11" s="5" t="s">
        <v>57</v>
      </c>
      <c r="H11" s="7" t="s">
        <v>58</v>
      </c>
      <c r="I11" s="11" t="s">
        <v>59</v>
      </c>
    </row>
    <row r="12" spans="1:11" ht="14.25" customHeight="1" x14ac:dyDescent="0.2">
      <c r="A12" s="2"/>
      <c r="B12" s="28"/>
      <c r="C12" s="29" t="s">
        <v>54</v>
      </c>
      <c r="D12" s="30"/>
      <c r="E12" s="30"/>
      <c r="F12" s="31"/>
      <c r="G12" s="31"/>
      <c r="H12" s="31"/>
      <c r="I12" s="32"/>
    </row>
    <row r="13" spans="1:11" x14ac:dyDescent="0.2">
      <c r="A13" s="2"/>
      <c r="B13" s="8">
        <v>10000000</v>
      </c>
      <c r="C13" s="8" t="s">
        <v>4</v>
      </c>
      <c r="D13" s="9">
        <v>33795000</v>
      </c>
      <c r="E13" s="9">
        <v>12531400</v>
      </c>
      <c r="F13" s="9">
        <v>8348509.1200000001</v>
      </c>
      <c r="G13" s="9">
        <v>-4182890.88</v>
      </c>
      <c r="H13" s="9">
        <f>IF(D13=0,0,F13/D13*100)</f>
        <v>24.703385471223555</v>
      </c>
      <c r="I13" s="9">
        <v>66.62</v>
      </c>
    </row>
    <row r="14" spans="1:11" x14ac:dyDescent="0.2">
      <c r="A14" s="2"/>
      <c r="B14" s="14">
        <v>11000000</v>
      </c>
      <c r="C14" s="14" t="s">
        <v>5</v>
      </c>
      <c r="D14" s="70">
        <v>13500000</v>
      </c>
      <c r="E14" s="70">
        <v>5235000</v>
      </c>
      <c r="F14" s="70">
        <v>4354450.5</v>
      </c>
      <c r="G14" s="70">
        <v>-880549.5</v>
      </c>
      <c r="H14" s="71">
        <f t="shared" ref="H14:H80" si="0">IF(D14=0,0,F14/D14*100)</f>
        <v>32.255188888888888</v>
      </c>
      <c r="I14" s="71">
        <v>83.18</v>
      </c>
    </row>
    <row r="15" spans="1:11" x14ac:dyDescent="0.2">
      <c r="A15" s="2"/>
      <c r="B15" s="2">
        <v>11010000</v>
      </c>
      <c r="C15" s="2" t="s">
        <v>6</v>
      </c>
      <c r="D15" s="6">
        <v>13500000</v>
      </c>
      <c r="E15" s="6">
        <v>5235000</v>
      </c>
      <c r="F15" s="6">
        <v>4354450.5</v>
      </c>
      <c r="G15" s="6">
        <v>-880549.5</v>
      </c>
      <c r="H15" s="9">
        <f t="shared" si="0"/>
        <v>32.255188888888888</v>
      </c>
      <c r="I15" s="9">
        <v>83.18</v>
      </c>
    </row>
    <row r="16" spans="1:11" x14ac:dyDescent="0.2">
      <c r="A16" s="2"/>
      <c r="B16" s="2">
        <v>11010100</v>
      </c>
      <c r="C16" s="2" t="s">
        <v>7</v>
      </c>
      <c r="D16" s="6">
        <v>10500000</v>
      </c>
      <c r="E16" s="6">
        <v>4850000</v>
      </c>
      <c r="F16" s="6">
        <v>4104371.34</v>
      </c>
      <c r="G16" s="6">
        <v>-745628.66</v>
      </c>
      <c r="H16" s="9">
        <f t="shared" si="0"/>
        <v>39.089250857142858</v>
      </c>
      <c r="I16" s="9">
        <v>84.63</v>
      </c>
    </row>
    <row r="17" spans="1:9" x14ac:dyDescent="0.2">
      <c r="A17" s="2"/>
      <c r="B17" s="2">
        <v>11010400</v>
      </c>
      <c r="C17" s="2" t="s">
        <v>8</v>
      </c>
      <c r="D17" s="6">
        <v>2500000</v>
      </c>
      <c r="E17" s="6">
        <v>210000</v>
      </c>
      <c r="F17" s="6">
        <v>209002.87</v>
      </c>
      <c r="G17" s="6">
        <v>-997.13</v>
      </c>
      <c r="H17" s="9">
        <f t="shared" si="0"/>
        <v>8.3601147999999998</v>
      </c>
      <c r="I17" s="9">
        <v>99.53</v>
      </c>
    </row>
    <row r="18" spans="1:9" x14ac:dyDescent="0.2">
      <c r="A18" s="2"/>
      <c r="B18" s="2">
        <v>11010500</v>
      </c>
      <c r="C18" s="2" t="s">
        <v>9</v>
      </c>
      <c r="D18" s="6">
        <v>500000</v>
      </c>
      <c r="E18" s="6">
        <v>175000</v>
      </c>
      <c r="F18" s="6">
        <v>41076.29</v>
      </c>
      <c r="G18" s="6">
        <v>-133923.71</v>
      </c>
      <c r="H18" s="9">
        <f t="shared" si="0"/>
        <v>8.2152580000000004</v>
      </c>
      <c r="I18" s="9">
        <v>23.47</v>
      </c>
    </row>
    <row r="19" spans="1:9" x14ac:dyDescent="0.2">
      <c r="A19" s="2"/>
      <c r="B19" s="14">
        <v>13000000</v>
      </c>
      <c r="C19" s="14" t="s">
        <v>10</v>
      </c>
      <c r="D19" s="70">
        <v>850000</v>
      </c>
      <c r="E19" s="70">
        <v>361000</v>
      </c>
      <c r="F19" s="70">
        <v>328266.76</v>
      </c>
      <c r="G19" s="70">
        <v>-32733.24</v>
      </c>
      <c r="H19" s="71">
        <f t="shared" si="0"/>
        <v>38.619618823529414</v>
      </c>
      <c r="I19" s="71">
        <v>90.93</v>
      </c>
    </row>
    <row r="20" spans="1:9" x14ac:dyDescent="0.2">
      <c r="A20" s="2"/>
      <c r="B20" s="2">
        <v>13010000</v>
      </c>
      <c r="C20" s="2" t="s">
        <v>11</v>
      </c>
      <c r="D20" s="6">
        <v>850000</v>
      </c>
      <c r="E20" s="6">
        <v>361000</v>
      </c>
      <c r="F20" s="6">
        <v>327983.42</v>
      </c>
      <c r="G20" s="70">
        <v>-33016.58</v>
      </c>
      <c r="H20" s="71">
        <f t="shared" si="0"/>
        <v>38.586284705882349</v>
      </c>
      <c r="I20" s="71">
        <v>90.85</v>
      </c>
    </row>
    <row r="21" spans="1:9" x14ac:dyDescent="0.2">
      <c r="A21" s="2"/>
      <c r="B21" s="2">
        <v>13010100</v>
      </c>
      <c r="C21" s="2" t="s">
        <v>12</v>
      </c>
      <c r="D21" s="6">
        <v>130000</v>
      </c>
      <c r="E21" s="6">
        <v>41000</v>
      </c>
      <c r="F21" s="6">
        <v>164291.47</v>
      </c>
      <c r="G21" s="6">
        <v>123291.47</v>
      </c>
      <c r="H21" s="9">
        <f t="shared" si="0"/>
        <v>126.37805384615383</v>
      </c>
      <c r="I21" s="9">
        <v>400.71</v>
      </c>
    </row>
    <row r="22" spans="1:9" x14ac:dyDescent="0.2">
      <c r="A22" s="2"/>
      <c r="B22" s="2">
        <v>13010200</v>
      </c>
      <c r="C22" s="2" t="s">
        <v>13</v>
      </c>
      <c r="D22" s="6">
        <v>720000</v>
      </c>
      <c r="E22" s="6">
        <v>320000</v>
      </c>
      <c r="F22" s="6">
        <v>163691.95000000001</v>
      </c>
      <c r="G22" s="6">
        <v>-156308.04999999999</v>
      </c>
      <c r="H22" s="9">
        <f t="shared" si="0"/>
        <v>22.734993055555559</v>
      </c>
      <c r="I22" s="9">
        <v>51.15</v>
      </c>
    </row>
    <row r="23" spans="1:9" x14ac:dyDescent="0.2">
      <c r="A23" s="2"/>
      <c r="B23" s="2">
        <v>13030000</v>
      </c>
      <c r="C23" s="2" t="s">
        <v>14</v>
      </c>
      <c r="D23" s="6">
        <v>0</v>
      </c>
      <c r="E23" s="6">
        <v>0</v>
      </c>
      <c r="F23" s="6">
        <v>283.33999999999997</v>
      </c>
      <c r="G23" s="6">
        <v>283.33999999999997</v>
      </c>
      <c r="H23" s="9">
        <f t="shared" si="0"/>
        <v>0</v>
      </c>
      <c r="I23" s="9">
        <v>0</v>
      </c>
    </row>
    <row r="24" spans="1:9" x14ac:dyDescent="0.2">
      <c r="A24" s="2"/>
      <c r="B24" s="2">
        <v>13030100</v>
      </c>
      <c r="C24" s="2" t="s">
        <v>15</v>
      </c>
      <c r="D24" s="6">
        <v>0</v>
      </c>
      <c r="E24" s="6">
        <v>0</v>
      </c>
      <c r="F24" s="6">
        <v>283.33999999999997</v>
      </c>
      <c r="G24" s="6">
        <v>283.33999999999997</v>
      </c>
      <c r="H24" s="9">
        <f t="shared" si="0"/>
        <v>0</v>
      </c>
      <c r="I24" s="9">
        <v>0</v>
      </c>
    </row>
    <row r="25" spans="1:9" x14ac:dyDescent="0.2">
      <c r="A25" s="2"/>
      <c r="B25" s="14">
        <v>14000000</v>
      </c>
      <c r="C25" s="14" t="s">
        <v>16</v>
      </c>
      <c r="D25" s="6">
        <v>2400000</v>
      </c>
      <c r="E25" s="6">
        <v>895000</v>
      </c>
      <c r="F25" s="6">
        <v>297026.26</v>
      </c>
      <c r="G25" s="6">
        <v>-597973.74</v>
      </c>
      <c r="H25" s="9">
        <f t="shared" si="0"/>
        <v>12.376094166666666</v>
      </c>
      <c r="I25" s="9">
        <v>33.19</v>
      </c>
    </row>
    <row r="26" spans="1:9" x14ac:dyDescent="0.2">
      <c r="A26" s="2"/>
      <c r="B26" s="2">
        <v>14020000</v>
      </c>
      <c r="C26" s="2" t="s">
        <v>17</v>
      </c>
      <c r="D26" s="6">
        <v>300000</v>
      </c>
      <c r="E26" s="6">
        <v>105000</v>
      </c>
      <c r="F26" s="6">
        <v>48011.86</v>
      </c>
      <c r="G26" s="70">
        <v>-56988.14</v>
      </c>
      <c r="H26" s="71">
        <f t="shared" si="0"/>
        <v>16.003953333333335</v>
      </c>
      <c r="I26" s="71">
        <v>45.73</v>
      </c>
    </row>
    <row r="27" spans="1:9" x14ac:dyDescent="0.2">
      <c r="A27" s="2"/>
      <c r="B27" s="2">
        <v>14021900</v>
      </c>
      <c r="C27" s="2" t="s">
        <v>18</v>
      </c>
      <c r="D27" s="6">
        <v>300000</v>
      </c>
      <c r="E27" s="6">
        <v>105000</v>
      </c>
      <c r="F27" s="6">
        <v>48011.86</v>
      </c>
      <c r="G27" s="6">
        <v>-56988.14</v>
      </c>
      <c r="H27" s="9">
        <f t="shared" si="0"/>
        <v>16.003953333333335</v>
      </c>
      <c r="I27" s="9">
        <v>45.73</v>
      </c>
    </row>
    <row r="28" spans="1:9" x14ac:dyDescent="0.2">
      <c r="A28" s="2"/>
      <c r="B28" s="2">
        <v>14030000</v>
      </c>
      <c r="C28" s="2" t="s">
        <v>19</v>
      </c>
      <c r="D28" s="6">
        <v>1400000</v>
      </c>
      <c r="E28" s="6">
        <v>530000</v>
      </c>
      <c r="F28" s="6">
        <v>162607.67000000001</v>
      </c>
      <c r="G28" s="6">
        <v>-367392.33</v>
      </c>
      <c r="H28" s="9">
        <f t="shared" si="0"/>
        <v>11.614833571428571</v>
      </c>
      <c r="I28" s="9">
        <v>30.68</v>
      </c>
    </row>
    <row r="29" spans="1:9" x14ac:dyDescent="0.2">
      <c r="A29" s="2"/>
      <c r="B29" s="2">
        <v>14031900</v>
      </c>
      <c r="C29" s="2" t="s">
        <v>18</v>
      </c>
      <c r="D29" s="6">
        <v>1400000</v>
      </c>
      <c r="E29" s="6">
        <v>530000</v>
      </c>
      <c r="F29" s="6">
        <v>162607.67000000001</v>
      </c>
      <c r="G29" s="6">
        <v>-367392.33</v>
      </c>
      <c r="H29" s="9">
        <f t="shared" si="0"/>
        <v>11.614833571428571</v>
      </c>
      <c r="I29" s="9">
        <v>30.68</v>
      </c>
    </row>
    <row r="30" spans="1:9" x14ac:dyDescent="0.2">
      <c r="A30" s="2"/>
      <c r="B30" s="2">
        <v>14040000</v>
      </c>
      <c r="C30" s="2" t="s">
        <v>169</v>
      </c>
      <c r="D30" s="6">
        <v>700000</v>
      </c>
      <c r="E30" s="6">
        <v>260000</v>
      </c>
      <c r="F30" s="6">
        <v>86406.73</v>
      </c>
      <c r="G30" s="6">
        <v>-173593.27</v>
      </c>
      <c r="H30" s="9">
        <v>12.34</v>
      </c>
      <c r="I30" s="9">
        <v>33.229999999999997</v>
      </c>
    </row>
    <row r="31" spans="1:9" x14ac:dyDescent="0.2">
      <c r="A31" s="2"/>
      <c r="B31" s="2">
        <v>14040100</v>
      </c>
      <c r="C31" s="2" t="s">
        <v>170</v>
      </c>
      <c r="D31" s="6">
        <v>0</v>
      </c>
      <c r="E31" s="6">
        <v>0</v>
      </c>
      <c r="F31" s="6">
        <v>1428.73</v>
      </c>
      <c r="G31" s="6">
        <v>1428.73</v>
      </c>
      <c r="H31" s="9">
        <v>0</v>
      </c>
      <c r="I31" s="9">
        <v>0</v>
      </c>
    </row>
    <row r="32" spans="1:9" x14ac:dyDescent="0.2">
      <c r="A32" s="2"/>
      <c r="B32" s="2">
        <v>14040200</v>
      </c>
      <c r="C32" s="2" t="s">
        <v>20</v>
      </c>
      <c r="D32" s="6">
        <v>700000</v>
      </c>
      <c r="E32" s="6">
        <v>260000</v>
      </c>
      <c r="F32" s="6">
        <v>84978</v>
      </c>
      <c r="G32" s="6">
        <v>-175022</v>
      </c>
      <c r="H32" s="9">
        <f t="shared" si="0"/>
        <v>12.139714285714286</v>
      </c>
      <c r="I32" s="9">
        <v>32.68</v>
      </c>
    </row>
    <row r="33" spans="1:11" x14ac:dyDescent="0.2">
      <c r="A33" s="2"/>
      <c r="B33" s="14">
        <v>18000000</v>
      </c>
      <c r="C33" s="14" t="s">
        <v>21</v>
      </c>
      <c r="D33" s="70">
        <v>17045000</v>
      </c>
      <c r="E33" s="70">
        <v>6040400</v>
      </c>
      <c r="F33" s="70">
        <v>3368765.6</v>
      </c>
      <c r="G33" s="83">
        <v>-2671634.4</v>
      </c>
      <c r="H33" s="71">
        <f t="shared" si="0"/>
        <v>19.763951892050454</v>
      </c>
      <c r="I33" s="71">
        <v>55.77</v>
      </c>
    </row>
    <row r="34" spans="1:11" x14ac:dyDescent="0.2">
      <c r="A34" s="2"/>
      <c r="B34" s="2">
        <v>18010000</v>
      </c>
      <c r="C34" s="2" t="s">
        <v>22</v>
      </c>
      <c r="D34" s="6">
        <v>13210000</v>
      </c>
      <c r="E34" s="6">
        <v>4462400</v>
      </c>
      <c r="F34" s="6">
        <v>1740842.27</v>
      </c>
      <c r="G34" s="83">
        <v>-2721557.73</v>
      </c>
      <c r="H34" s="71">
        <f t="shared" si="0"/>
        <v>13.178215518546557</v>
      </c>
      <c r="I34" s="71">
        <v>39.01</v>
      </c>
    </row>
    <row r="35" spans="1:11" x14ac:dyDescent="0.2">
      <c r="A35" s="2"/>
      <c r="B35" s="2">
        <v>18010100</v>
      </c>
      <c r="C35" s="2" t="s">
        <v>23</v>
      </c>
      <c r="D35" s="6">
        <v>20000</v>
      </c>
      <c r="E35" s="6">
        <v>5000</v>
      </c>
      <c r="F35" s="6">
        <v>513.29999999999995</v>
      </c>
      <c r="G35" s="6">
        <v>-4486.7</v>
      </c>
      <c r="H35" s="9">
        <f t="shared" si="0"/>
        <v>2.5664999999999996</v>
      </c>
      <c r="I35" s="9">
        <v>10.27</v>
      </c>
    </row>
    <row r="36" spans="1:11" x14ac:dyDescent="0.2">
      <c r="A36" s="2"/>
      <c r="B36" s="2">
        <v>18010200</v>
      </c>
      <c r="C36" s="2" t="s">
        <v>24</v>
      </c>
      <c r="D36" s="6">
        <v>100000</v>
      </c>
      <c r="E36" s="6">
        <v>20000</v>
      </c>
      <c r="F36" s="6">
        <v>-21476.03</v>
      </c>
      <c r="G36" s="6">
        <v>-41476.03</v>
      </c>
      <c r="H36" s="9">
        <f t="shared" si="0"/>
        <v>-21.476029999999998</v>
      </c>
      <c r="I36" s="9">
        <v>-107.38</v>
      </c>
    </row>
    <row r="37" spans="1:11" x14ac:dyDescent="0.2">
      <c r="A37" s="2"/>
      <c r="B37" s="2">
        <v>18010300</v>
      </c>
      <c r="C37" s="2" t="s">
        <v>25</v>
      </c>
      <c r="D37" s="6">
        <v>200000</v>
      </c>
      <c r="E37" s="6">
        <v>50000</v>
      </c>
      <c r="F37" s="6">
        <v>0</v>
      </c>
      <c r="G37" s="6">
        <v>-50000</v>
      </c>
      <c r="H37" s="9">
        <f t="shared" si="0"/>
        <v>0</v>
      </c>
      <c r="I37" s="9">
        <v>0</v>
      </c>
    </row>
    <row r="38" spans="1:11" x14ac:dyDescent="0.2">
      <c r="A38" s="2"/>
      <c r="B38" s="2">
        <v>18010400</v>
      </c>
      <c r="C38" s="2" t="s">
        <v>26</v>
      </c>
      <c r="D38" s="6">
        <v>395000</v>
      </c>
      <c r="E38" s="6">
        <v>130000</v>
      </c>
      <c r="F38" s="6">
        <v>59669.95</v>
      </c>
      <c r="G38" s="6">
        <v>-70330.05</v>
      </c>
      <c r="H38" s="9">
        <f t="shared" si="0"/>
        <v>15.1063164556962</v>
      </c>
      <c r="I38" s="9">
        <v>45.9</v>
      </c>
    </row>
    <row r="39" spans="1:11" x14ac:dyDescent="0.2">
      <c r="A39" s="2"/>
      <c r="B39" s="2">
        <v>18010500</v>
      </c>
      <c r="C39" s="2" t="s">
        <v>27</v>
      </c>
      <c r="D39" s="6">
        <v>1000000</v>
      </c>
      <c r="E39" s="6">
        <v>480000</v>
      </c>
      <c r="F39" s="6">
        <v>95607.57</v>
      </c>
      <c r="G39" s="6">
        <v>-384392.43</v>
      </c>
      <c r="H39" s="9">
        <f t="shared" si="0"/>
        <v>9.5607570000000006</v>
      </c>
      <c r="I39" s="9">
        <v>19.920000000000002</v>
      </c>
    </row>
    <row r="40" spans="1:11" x14ac:dyDescent="0.2">
      <c r="A40" s="2"/>
      <c r="B40" s="2">
        <v>18010600</v>
      </c>
      <c r="C40" s="2" t="s">
        <v>28</v>
      </c>
      <c r="D40" s="6">
        <v>9520000</v>
      </c>
      <c r="E40" s="6">
        <v>3480000</v>
      </c>
      <c r="F40" s="6">
        <v>1476332.45</v>
      </c>
      <c r="G40" s="6">
        <v>-2003667.55</v>
      </c>
      <c r="H40" s="9">
        <f t="shared" si="0"/>
        <v>15.507693802521008</v>
      </c>
      <c r="I40" s="9">
        <v>42.42</v>
      </c>
    </row>
    <row r="41" spans="1:11" x14ac:dyDescent="0.2">
      <c r="A41" s="2"/>
      <c r="B41" s="2">
        <v>18010700</v>
      </c>
      <c r="C41" s="2" t="s">
        <v>29</v>
      </c>
      <c r="D41" s="6">
        <v>800000</v>
      </c>
      <c r="E41" s="6">
        <v>70000</v>
      </c>
      <c r="F41" s="6">
        <v>29429.16</v>
      </c>
      <c r="G41" s="6">
        <v>-40570.839999999997</v>
      </c>
      <c r="H41" s="9">
        <f t="shared" si="0"/>
        <v>3.6786449999999999</v>
      </c>
      <c r="I41" s="9">
        <v>42.04</v>
      </c>
    </row>
    <row r="42" spans="1:11" x14ac:dyDescent="0.2">
      <c r="A42" s="2"/>
      <c r="B42" s="2">
        <v>18010900</v>
      </c>
      <c r="C42" s="2" t="s">
        <v>30</v>
      </c>
      <c r="D42" s="6">
        <v>1150000</v>
      </c>
      <c r="E42" s="6">
        <v>215000</v>
      </c>
      <c r="F42" s="6">
        <v>88265.87</v>
      </c>
      <c r="G42" s="6">
        <v>-126734.13</v>
      </c>
      <c r="H42" s="9">
        <f t="shared" si="0"/>
        <v>7.6752930434782609</v>
      </c>
      <c r="I42" s="9">
        <v>41.05</v>
      </c>
    </row>
    <row r="43" spans="1:11" x14ac:dyDescent="0.2">
      <c r="A43" s="2"/>
      <c r="B43" s="2">
        <v>18011100</v>
      </c>
      <c r="C43" s="2" t="s">
        <v>31</v>
      </c>
      <c r="D43" s="6">
        <v>25000</v>
      </c>
      <c r="E43" s="6">
        <v>12400</v>
      </c>
      <c r="F43" s="6">
        <v>12500</v>
      </c>
      <c r="G43" s="6">
        <v>100</v>
      </c>
      <c r="H43" s="9">
        <f t="shared" si="0"/>
        <v>50</v>
      </c>
      <c r="I43" s="9">
        <v>100.81</v>
      </c>
    </row>
    <row r="44" spans="1:11" x14ac:dyDescent="0.2">
      <c r="A44" s="2"/>
      <c r="B44" s="2">
        <v>18050000</v>
      </c>
      <c r="C44" s="2" t="s">
        <v>32</v>
      </c>
      <c r="D44" s="6">
        <v>3835000</v>
      </c>
      <c r="E44" s="6">
        <v>1578000</v>
      </c>
      <c r="F44" s="6">
        <v>1627923.33</v>
      </c>
      <c r="G44" s="6">
        <v>49923.33</v>
      </c>
      <c r="H44" s="9">
        <f t="shared" si="0"/>
        <v>42.449108996088661</v>
      </c>
      <c r="I44" s="9">
        <v>103.16</v>
      </c>
    </row>
    <row r="45" spans="1:11" x14ac:dyDescent="0.2">
      <c r="A45" s="2"/>
      <c r="B45" s="2">
        <v>18050300</v>
      </c>
      <c r="C45" s="2" t="s">
        <v>33</v>
      </c>
      <c r="D45" s="6">
        <v>125000</v>
      </c>
      <c r="E45" s="6">
        <v>38000</v>
      </c>
      <c r="F45" s="6">
        <v>160973.76000000001</v>
      </c>
      <c r="G45" s="6">
        <v>122973.75999999999</v>
      </c>
      <c r="H45" s="9">
        <f t="shared" si="0"/>
        <v>128.779008</v>
      </c>
      <c r="I45" s="9">
        <v>423.62</v>
      </c>
    </row>
    <row r="46" spans="1:11" x14ac:dyDescent="0.2">
      <c r="A46" s="2"/>
      <c r="B46" s="2">
        <v>18050400</v>
      </c>
      <c r="C46" s="2" t="s">
        <v>34</v>
      </c>
      <c r="D46" s="6">
        <v>2200000</v>
      </c>
      <c r="E46" s="6">
        <v>1030000</v>
      </c>
      <c r="F46" s="6">
        <v>908750.76</v>
      </c>
      <c r="G46" s="6">
        <v>-121249.24</v>
      </c>
      <c r="H46" s="9">
        <f t="shared" si="0"/>
        <v>41.306852727272734</v>
      </c>
      <c r="I46" s="9">
        <v>88.23</v>
      </c>
    </row>
    <row r="47" spans="1:11" x14ac:dyDescent="0.2">
      <c r="A47" s="2"/>
      <c r="B47" s="2">
        <v>18050500</v>
      </c>
      <c r="C47" s="2" t="s">
        <v>35</v>
      </c>
      <c r="D47" s="6">
        <v>1510000</v>
      </c>
      <c r="E47" s="6">
        <v>510000</v>
      </c>
      <c r="F47" s="6">
        <v>558198.81000000006</v>
      </c>
      <c r="G47" s="6">
        <v>48198.81</v>
      </c>
      <c r="H47" s="9">
        <f t="shared" si="0"/>
        <v>36.966808609271531</v>
      </c>
      <c r="I47" s="9">
        <v>109.45</v>
      </c>
    </row>
    <row r="48" spans="1:11" x14ac:dyDescent="0.2">
      <c r="A48" s="2"/>
      <c r="B48" s="8">
        <v>20000000</v>
      </c>
      <c r="C48" s="8" t="s">
        <v>36</v>
      </c>
      <c r="D48" s="9">
        <v>163500</v>
      </c>
      <c r="E48" s="9">
        <v>73400</v>
      </c>
      <c r="F48" s="9">
        <v>310163.75</v>
      </c>
      <c r="G48" s="9">
        <v>236763.75</v>
      </c>
      <c r="H48" s="9">
        <f t="shared" si="0"/>
        <v>189.70259938837921</v>
      </c>
      <c r="I48" s="9">
        <v>422.57</v>
      </c>
      <c r="K48" s="26"/>
    </row>
    <row r="49" spans="1:9" x14ac:dyDescent="0.2">
      <c r="A49" s="2"/>
      <c r="B49" s="14">
        <v>21000000</v>
      </c>
      <c r="C49" s="14" t="s">
        <v>37</v>
      </c>
      <c r="D49" s="70">
        <v>35000</v>
      </c>
      <c r="E49" s="70">
        <v>16000</v>
      </c>
      <c r="F49" s="70">
        <v>18377</v>
      </c>
      <c r="G49" s="70">
        <v>2377</v>
      </c>
      <c r="H49" s="71">
        <f t="shared" si="0"/>
        <v>52.505714285714291</v>
      </c>
      <c r="I49" s="71">
        <v>114.86</v>
      </c>
    </row>
    <row r="50" spans="1:9" x14ac:dyDescent="0.2">
      <c r="A50" s="2"/>
      <c r="B50" s="2">
        <v>21080000</v>
      </c>
      <c r="C50" s="2" t="s">
        <v>38</v>
      </c>
      <c r="D50" s="6">
        <v>35000</v>
      </c>
      <c r="E50" s="6">
        <v>16000</v>
      </c>
      <c r="F50" s="6">
        <v>18377</v>
      </c>
      <c r="G50" s="6">
        <v>2377</v>
      </c>
      <c r="H50" s="9">
        <f t="shared" si="0"/>
        <v>52.505714285714291</v>
      </c>
      <c r="I50" s="9">
        <v>114.86</v>
      </c>
    </row>
    <row r="51" spans="1:9" x14ac:dyDescent="0.2">
      <c r="A51" s="2"/>
      <c r="B51" s="2">
        <v>21081100</v>
      </c>
      <c r="C51" s="2" t="s">
        <v>39</v>
      </c>
      <c r="D51" s="6">
        <v>35000</v>
      </c>
      <c r="E51" s="6">
        <v>16000</v>
      </c>
      <c r="F51" s="6">
        <v>1377</v>
      </c>
      <c r="G51" s="6">
        <v>-14623</v>
      </c>
      <c r="H51" s="9">
        <v>0.63</v>
      </c>
      <c r="I51" s="9">
        <v>8.61</v>
      </c>
    </row>
    <row r="52" spans="1:9" x14ac:dyDescent="0.2">
      <c r="A52" s="2"/>
      <c r="B52" s="2">
        <v>21081500</v>
      </c>
      <c r="C52" s="2" t="s">
        <v>153</v>
      </c>
      <c r="D52" s="6">
        <v>0</v>
      </c>
      <c r="E52" s="6">
        <v>0</v>
      </c>
      <c r="F52" s="6">
        <v>17000</v>
      </c>
      <c r="G52" s="6">
        <v>17000</v>
      </c>
      <c r="H52" s="9">
        <f t="shared" si="0"/>
        <v>0</v>
      </c>
      <c r="I52" s="9">
        <v>0</v>
      </c>
    </row>
    <row r="53" spans="1:9" x14ac:dyDescent="0.2">
      <c r="A53" s="2"/>
      <c r="B53" s="14">
        <v>22000000</v>
      </c>
      <c r="C53" s="14" t="s">
        <v>40</v>
      </c>
      <c r="D53" s="70">
        <v>128500</v>
      </c>
      <c r="E53" s="70">
        <v>57400</v>
      </c>
      <c r="F53" s="70">
        <v>168413.95</v>
      </c>
      <c r="G53" s="70">
        <v>111013.95</v>
      </c>
      <c r="H53" s="71">
        <f t="shared" si="0"/>
        <v>131.06143968871595</v>
      </c>
      <c r="I53" s="71">
        <v>293.39999999999998</v>
      </c>
    </row>
    <row r="54" spans="1:9" x14ac:dyDescent="0.2">
      <c r="A54" s="2"/>
      <c r="B54" s="2">
        <v>22010000</v>
      </c>
      <c r="C54" s="2" t="s">
        <v>41</v>
      </c>
      <c r="D54" s="6">
        <v>127500</v>
      </c>
      <c r="E54" s="6">
        <v>57000</v>
      </c>
      <c r="F54" s="6">
        <v>168381.85</v>
      </c>
      <c r="G54" s="6">
        <v>111381.85</v>
      </c>
      <c r="H54" s="9">
        <f t="shared" si="0"/>
        <v>132.06419607843139</v>
      </c>
      <c r="I54" s="9">
        <v>295.41000000000003</v>
      </c>
    </row>
    <row r="55" spans="1:9" x14ac:dyDescent="0.2">
      <c r="A55" s="2"/>
      <c r="B55" s="2">
        <v>22012500</v>
      </c>
      <c r="C55" s="2" t="s">
        <v>42</v>
      </c>
      <c r="D55" s="6">
        <v>27500</v>
      </c>
      <c r="E55" s="6">
        <v>12000</v>
      </c>
      <c r="F55" s="6">
        <v>2501.85</v>
      </c>
      <c r="G55" s="6">
        <v>-9498.15</v>
      </c>
      <c r="H55" s="9">
        <f t="shared" si="0"/>
        <v>9.0976363636363633</v>
      </c>
      <c r="I55" s="9">
        <v>20.85</v>
      </c>
    </row>
    <row r="56" spans="1:9" x14ac:dyDescent="0.2">
      <c r="A56" s="2"/>
      <c r="B56" s="2">
        <v>22012600</v>
      </c>
      <c r="C56" s="2" t="s">
        <v>154</v>
      </c>
      <c r="D56" s="6">
        <v>100000</v>
      </c>
      <c r="E56" s="6">
        <v>45000</v>
      </c>
      <c r="F56" s="6">
        <v>165880</v>
      </c>
      <c r="G56" s="6">
        <v>120880</v>
      </c>
      <c r="H56" s="9">
        <f t="shared" si="0"/>
        <v>165.88</v>
      </c>
      <c r="I56" s="9">
        <v>368.62</v>
      </c>
    </row>
    <row r="57" spans="1:9" x14ac:dyDescent="0.2">
      <c r="A57" s="2"/>
      <c r="B57" s="8">
        <v>22090000</v>
      </c>
      <c r="C57" s="8" t="s">
        <v>43</v>
      </c>
      <c r="D57" s="9">
        <v>1000</v>
      </c>
      <c r="E57" s="9">
        <v>400</v>
      </c>
      <c r="F57" s="9">
        <v>32.1</v>
      </c>
      <c r="G57" s="9">
        <v>-367.9</v>
      </c>
      <c r="H57" s="9">
        <v>1.72</v>
      </c>
      <c r="I57" s="9">
        <v>8.0299999999999994</v>
      </c>
    </row>
    <row r="58" spans="1:9" x14ac:dyDescent="0.2">
      <c r="A58" s="2"/>
      <c r="B58" s="2">
        <v>22090100</v>
      </c>
      <c r="C58" s="2" t="s">
        <v>155</v>
      </c>
      <c r="D58" s="6">
        <v>1000</v>
      </c>
      <c r="E58" s="6">
        <v>400</v>
      </c>
      <c r="F58" s="6">
        <v>32.1</v>
      </c>
      <c r="G58" s="6">
        <v>-367.9</v>
      </c>
      <c r="H58" s="6">
        <v>1.72</v>
      </c>
      <c r="I58" s="9">
        <v>8.0299999999999994</v>
      </c>
    </row>
    <row r="59" spans="1:9" x14ac:dyDescent="0.2">
      <c r="A59" s="2"/>
      <c r="B59" s="8">
        <v>24000000</v>
      </c>
      <c r="C59" s="8" t="s">
        <v>66</v>
      </c>
      <c r="D59" s="9">
        <v>0</v>
      </c>
      <c r="E59" s="9">
        <v>0</v>
      </c>
      <c r="F59" s="9">
        <v>123372.8</v>
      </c>
      <c r="G59" s="9">
        <v>123372.8</v>
      </c>
      <c r="H59" s="9">
        <v>0</v>
      </c>
      <c r="I59" s="9">
        <v>0</v>
      </c>
    </row>
    <row r="60" spans="1:9" x14ac:dyDescent="0.2">
      <c r="A60" s="2"/>
      <c r="B60" s="2">
        <v>24060000</v>
      </c>
      <c r="C60" s="2" t="s">
        <v>38</v>
      </c>
      <c r="D60" s="6">
        <v>0</v>
      </c>
      <c r="E60" s="6">
        <v>0</v>
      </c>
      <c r="F60" s="6">
        <v>123372.8</v>
      </c>
      <c r="G60" s="6">
        <v>123372.8</v>
      </c>
      <c r="H60" s="9">
        <v>0</v>
      </c>
      <c r="I60" s="9">
        <v>0</v>
      </c>
    </row>
    <row r="61" spans="1:9" x14ac:dyDescent="0.2">
      <c r="A61" s="2"/>
      <c r="B61" s="2">
        <v>24060300</v>
      </c>
      <c r="C61" s="2" t="s">
        <v>38</v>
      </c>
      <c r="D61" s="6">
        <v>0</v>
      </c>
      <c r="E61" s="6">
        <v>0</v>
      </c>
      <c r="F61" s="6">
        <v>123372.8</v>
      </c>
      <c r="G61" s="6">
        <v>123372.8</v>
      </c>
      <c r="H61" s="9">
        <f t="shared" si="0"/>
        <v>0</v>
      </c>
      <c r="I61" s="9">
        <v>0</v>
      </c>
    </row>
    <row r="62" spans="1:9" x14ac:dyDescent="0.2">
      <c r="A62" s="2"/>
      <c r="B62" s="8">
        <v>40000000</v>
      </c>
      <c r="C62" s="8" t="s">
        <v>44</v>
      </c>
      <c r="D62" s="9">
        <v>29189120</v>
      </c>
      <c r="E62" s="9">
        <v>15960180</v>
      </c>
      <c r="F62" s="9">
        <v>15956780</v>
      </c>
      <c r="G62" s="9">
        <v>-3400</v>
      </c>
      <c r="H62" s="9">
        <f t="shared" si="0"/>
        <v>54.666875877039111</v>
      </c>
      <c r="I62" s="9">
        <v>99.98</v>
      </c>
    </row>
    <row r="63" spans="1:9" x14ac:dyDescent="0.2">
      <c r="A63" s="2"/>
      <c r="B63" s="2">
        <v>41000000</v>
      </c>
      <c r="C63" s="2" t="s">
        <v>45</v>
      </c>
      <c r="D63" s="6">
        <v>29189120</v>
      </c>
      <c r="E63" s="6">
        <v>15960180</v>
      </c>
      <c r="F63" s="6">
        <v>15956780</v>
      </c>
      <c r="G63" s="70">
        <v>-3400</v>
      </c>
      <c r="H63" s="71">
        <f t="shared" si="0"/>
        <v>54.666875877039111</v>
      </c>
      <c r="I63" s="71">
        <v>99.98</v>
      </c>
    </row>
    <row r="64" spans="1:9" x14ac:dyDescent="0.2">
      <c r="A64" s="2"/>
      <c r="B64" s="2">
        <v>41020000</v>
      </c>
      <c r="C64" s="2" t="s">
        <v>46</v>
      </c>
      <c r="D64" s="6">
        <v>10273700</v>
      </c>
      <c r="E64" s="6">
        <v>5136600</v>
      </c>
      <c r="F64" s="6">
        <v>5136600</v>
      </c>
      <c r="G64" s="6">
        <v>0</v>
      </c>
      <c r="H64" s="9">
        <f t="shared" si="0"/>
        <v>49.997566602100505</v>
      </c>
      <c r="I64" s="9">
        <v>100</v>
      </c>
    </row>
    <row r="65" spans="1:11" x14ac:dyDescent="0.2">
      <c r="A65" s="2"/>
      <c r="B65" s="2">
        <v>41020100</v>
      </c>
      <c r="C65" s="2" t="s">
        <v>47</v>
      </c>
      <c r="D65" s="6">
        <v>10273700</v>
      </c>
      <c r="E65" s="6">
        <v>5136600</v>
      </c>
      <c r="F65" s="6">
        <v>5136600</v>
      </c>
      <c r="G65" s="6">
        <v>0</v>
      </c>
      <c r="H65" s="9">
        <f t="shared" si="0"/>
        <v>49.997566602100505</v>
      </c>
      <c r="I65" s="9">
        <v>100</v>
      </c>
    </row>
    <row r="66" spans="1:11" x14ac:dyDescent="0.2">
      <c r="A66" s="2"/>
      <c r="B66" s="2">
        <v>41030000</v>
      </c>
      <c r="C66" s="2" t="s">
        <v>48</v>
      </c>
      <c r="D66" s="6">
        <v>18457500</v>
      </c>
      <c r="E66" s="6">
        <v>10394200</v>
      </c>
      <c r="F66" s="6">
        <v>10394200</v>
      </c>
      <c r="G66" s="6">
        <v>0</v>
      </c>
      <c r="H66" s="9">
        <f t="shared" si="0"/>
        <v>56.314235405661648</v>
      </c>
      <c r="I66" s="9">
        <v>100</v>
      </c>
    </row>
    <row r="67" spans="1:11" x14ac:dyDescent="0.2">
      <c r="A67" s="2"/>
      <c r="B67" s="2">
        <v>41033900</v>
      </c>
      <c r="C67" s="2" t="s">
        <v>49</v>
      </c>
      <c r="D67" s="6">
        <v>18457500</v>
      </c>
      <c r="E67" s="6">
        <v>10394200</v>
      </c>
      <c r="F67" s="6">
        <v>10394200</v>
      </c>
      <c r="G67" s="6">
        <v>0</v>
      </c>
      <c r="H67" s="9">
        <f t="shared" si="0"/>
        <v>56.314235405661648</v>
      </c>
      <c r="I67" s="9">
        <v>100</v>
      </c>
    </row>
    <row r="68" spans="1:11" x14ac:dyDescent="0.2">
      <c r="A68" s="2"/>
      <c r="B68" s="2">
        <v>41040000</v>
      </c>
      <c r="C68" s="2" t="s">
        <v>156</v>
      </c>
      <c r="D68" s="6">
        <v>410000</v>
      </c>
      <c r="E68" s="6">
        <v>410000</v>
      </c>
      <c r="F68" s="6">
        <v>410000</v>
      </c>
      <c r="G68" s="6">
        <v>0</v>
      </c>
      <c r="H68" s="9">
        <v>40</v>
      </c>
      <c r="I68" s="9">
        <v>100</v>
      </c>
    </row>
    <row r="69" spans="1:11" x14ac:dyDescent="0.2">
      <c r="A69" s="2"/>
      <c r="B69" s="2">
        <v>41040500</v>
      </c>
      <c r="C69" s="2" t="s">
        <v>157</v>
      </c>
      <c r="D69" s="6">
        <v>410000</v>
      </c>
      <c r="E69" s="6">
        <v>410000</v>
      </c>
      <c r="F69" s="6">
        <v>410000</v>
      </c>
      <c r="G69" s="6">
        <v>0</v>
      </c>
      <c r="H69" s="9">
        <v>40</v>
      </c>
      <c r="I69" s="9">
        <v>100</v>
      </c>
    </row>
    <row r="70" spans="1:11" x14ac:dyDescent="0.2">
      <c r="A70" s="2"/>
      <c r="B70" s="2">
        <v>41050000</v>
      </c>
      <c r="C70" s="2" t="s">
        <v>50</v>
      </c>
      <c r="D70" s="6">
        <v>47920</v>
      </c>
      <c r="E70" s="6">
        <v>19380</v>
      </c>
      <c r="F70" s="6">
        <v>15980</v>
      </c>
      <c r="G70" s="6">
        <v>-3400</v>
      </c>
      <c r="H70" s="9">
        <f t="shared" si="0"/>
        <v>33.347245409015024</v>
      </c>
      <c r="I70" s="9">
        <v>82.46</v>
      </c>
    </row>
    <row r="71" spans="1:11" x14ac:dyDescent="0.2">
      <c r="A71" s="2"/>
      <c r="B71" s="2">
        <v>41051200</v>
      </c>
      <c r="C71" s="2" t="s">
        <v>51</v>
      </c>
      <c r="D71" s="6">
        <v>41120</v>
      </c>
      <c r="E71" s="6">
        <v>16080</v>
      </c>
      <c r="F71" s="6">
        <v>12680</v>
      </c>
      <c r="G71" s="6">
        <v>-3400</v>
      </c>
      <c r="H71" s="9">
        <f t="shared" si="0"/>
        <v>30.836575875486382</v>
      </c>
      <c r="I71" s="9">
        <v>78.86</v>
      </c>
    </row>
    <row r="72" spans="1:11" x14ac:dyDescent="0.2">
      <c r="A72" s="2"/>
      <c r="B72" s="2">
        <v>41053900</v>
      </c>
      <c r="C72" s="2" t="s">
        <v>52</v>
      </c>
      <c r="D72" s="6">
        <v>6800</v>
      </c>
      <c r="E72" s="6">
        <v>3300</v>
      </c>
      <c r="F72" s="6">
        <v>3300</v>
      </c>
      <c r="G72" s="6">
        <v>0</v>
      </c>
      <c r="H72" s="9">
        <f t="shared" si="0"/>
        <v>48.529411764705884</v>
      </c>
      <c r="I72" s="9">
        <v>100</v>
      </c>
    </row>
    <row r="73" spans="1:11" x14ac:dyDescent="0.2">
      <c r="A73" s="72" t="s">
        <v>53</v>
      </c>
      <c r="B73" s="32"/>
      <c r="C73" s="32"/>
      <c r="D73" s="21">
        <v>33958500</v>
      </c>
      <c r="E73" s="21">
        <v>12604800</v>
      </c>
      <c r="F73" s="21">
        <v>8658672.8699999992</v>
      </c>
      <c r="G73" s="21">
        <v>-3946127.13</v>
      </c>
      <c r="H73" s="21">
        <f t="shared" si="0"/>
        <v>25.497807235301913</v>
      </c>
      <c r="I73" s="21">
        <v>68.69</v>
      </c>
      <c r="K73" s="26"/>
    </row>
    <row r="74" spans="1:11" x14ac:dyDescent="0.2">
      <c r="A74" s="72" t="s">
        <v>158</v>
      </c>
      <c r="B74" s="32"/>
      <c r="C74" s="32"/>
      <c r="D74" s="21">
        <v>63147620</v>
      </c>
      <c r="E74" s="21">
        <v>28564980</v>
      </c>
      <c r="F74" s="21">
        <v>24615452.870000001</v>
      </c>
      <c r="G74" s="21">
        <v>-3949527.13</v>
      </c>
      <c r="H74" s="21">
        <f t="shared" si="0"/>
        <v>38.980808572041198</v>
      </c>
      <c r="I74" s="21">
        <v>86.17</v>
      </c>
    </row>
    <row r="75" spans="1:11" ht="18.75" customHeight="1" x14ac:dyDescent="0.2">
      <c r="B75" s="22"/>
      <c r="C75" s="23" t="s">
        <v>72</v>
      </c>
      <c r="D75" s="24"/>
      <c r="E75" s="25"/>
      <c r="F75" s="25"/>
      <c r="G75" s="20"/>
      <c r="H75" s="20"/>
      <c r="I75" s="20"/>
    </row>
    <row r="76" spans="1:11" x14ac:dyDescent="0.2">
      <c r="B76" s="8">
        <v>10000000</v>
      </c>
      <c r="C76" s="8" t="s">
        <v>4</v>
      </c>
      <c r="D76" s="9">
        <v>12000</v>
      </c>
      <c r="E76" s="9">
        <v>5400</v>
      </c>
      <c r="F76" s="9">
        <v>13275.03</v>
      </c>
      <c r="G76" s="9">
        <v>7875.03</v>
      </c>
      <c r="H76" s="9">
        <f t="shared" si="0"/>
        <v>110.62525000000001</v>
      </c>
      <c r="I76" s="9">
        <v>245.83</v>
      </c>
    </row>
    <row r="77" spans="1:11" x14ac:dyDescent="0.2">
      <c r="B77" s="14">
        <v>19000000</v>
      </c>
      <c r="C77" s="14" t="s">
        <v>62</v>
      </c>
      <c r="D77" s="70">
        <v>12000</v>
      </c>
      <c r="E77" s="70">
        <v>5400</v>
      </c>
      <c r="F77" s="71">
        <v>13275.03</v>
      </c>
      <c r="G77" s="71">
        <v>7875.03</v>
      </c>
      <c r="H77" s="71">
        <f t="shared" si="0"/>
        <v>110.62525000000001</v>
      </c>
      <c r="I77" s="71">
        <v>245.83</v>
      </c>
    </row>
    <row r="78" spans="1:11" x14ac:dyDescent="0.2">
      <c r="B78" s="2">
        <v>19010000</v>
      </c>
      <c r="C78" s="2" t="s">
        <v>63</v>
      </c>
      <c r="D78" s="6">
        <v>12000</v>
      </c>
      <c r="E78" s="6">
        <v>5400</v>
      </c>
      <c r="F78" s="9">
        <v>13275.03</v>
      </c>
      <c r="G78" s="9">
        <v>7875.03</v>
      </c>
      <c r="H78" s="9">
        <f t="shared" si="0"/>
        <v>110.62525000000001</v>
      </c>
      <c r="I78" s="9">
        <v>245.83</v>
      </c>
    </row>
    <row r="79" spans="1:11" x14ac:dyDescent="0.2">
      <c r="B79" s="2">
        <v>19010100</v>
      </c>
      <c r="C79" s="2" t="s">
        <v>64</v>
      </c>
      <c r="D79" s="6">
        <v>11000</v>
      </c>
      <c r="E79" s="6">
        <v>5000</v>
      </c>
      <c r="F79" s="9">
        <v>12967</v>
      </c>
      <c r="G79" s="9">
        <v>7967</v>
      </c>
      <c r="H79" s="9">
        <f t="shared" si="0"/>
        <v>117.88181818181818</v>
      </c>
      <c r="I79" s="9">
        <v>259.33999999999997</v>
      </c>
    </row>
    <row r="80" spans="1:11" x14ac:dyDescent="0.2">
      <c r="B80" s="2">
        <v>19010300</v>
      </c>
      <c r="C80" s="2" t="s">
        <v>65</v>
      </c>
      <c r="D80" s="6">
        <v>1000</v>
      </c>
      <c r="E80" s="6">
        <v>400</v>
      </c>
      <c r="F80" s="6">
        <v>308.02999999999997</v>
      </c>
      <c r="G80" s="6">
        <v>-91.97</v>
      </c>
      <c r="H80" s="6">
        <f t="shared" si="0"/>
        <v>30.802999999999997</v>
      </c>
      <c r="I80" s="6">
        <v>77.010000000000005</v>
      </c>
    </row>
    <row r="81" spans="2:13" x14ac:dyDescent="0.2">
      <c r="B81" s="8">
        <v>20000000</v>
      </c>
      <c r="C81" s="8" t="s">
        <v>36</v>
      </c>
      <c r="D81" s="9">
        <v>526000</v>
      </c>
      <c r="E81" s="9">
        <v>260838.36</v>
      </c>
      <c r="F81" s="9">
        <v>69545.570000000007</v>
      </c>
      <c r="G81" s="9">
        <v>-191292.79</v>
      </c>
      <c r="H81" s="9">
        <f t="shared" ref="H81:H89" si="1">IF(D81=0,0,F81/D81*100)</f>
        <v>13.221591254752854</v>
      </c>
      <c r="I81" s="9">
        <v>26.66</v>
      </c>
      <c r="K81" s="26"/>
      <c r="L81" s="26"/>
      <c r="M81" s="26"/>
    </row>
    <row r="82" spans="2:13" x14ac:dyDescent="0.2">
      <c r="B82" s="14">
        <v>25000000</v>
      </c>
      <c r="C82" s="14" t="s">
        <v>67</v>
      </c>
      <c r="D82" s="70">
        <v>526000</v>
      </c>
      <c r="E82" s="70">
        <v>260838.36</v>
      </c>
      <c r="F82" s="71">
        <v>69545.570000000007</v>
      </c>
      <c r="G82" s="71">
        <v>-191292.79</v>
      </c>
      <c r="H82" s="71">
        <f t="shared" si="1"/>
        <v>13.221591254752854</v>
      </c>
      <c r="I82" s="71">
        <v>26.66</v>
      </c>
      <c r="K82" s="26"/>
    </row>
    <row r="83" spans="2:13" x14ac:dyDescent="0.2">
      <c r="B83" s="2">
        <v>25010000</v>
      </c>
      <c r="C83" s="2" t="s">
        <v>68</v>
      </c>
      <c r="D83" s="6">
        <v>426000</v>
      </c>
      <c r="E83" s="6">
        <v>211249.32</v>
      </c>
      <c r="F83" s="9">
        <v>66865.570000000007</v>
      </c>
      <c r="G83" s="9">
        <v>-144383.75</v>
      </c>
      <c r="H83" s="9">
        <f t="shared" si="1"/>
        <v>15.696143192488265</v>
      </c>
      <c r="I83" s="9">
        <v>31.65</v>
      </c>
      <c r="K83" s="26"/>
    </row>
    <row r="84" spans="2:13" x14ac:dyDescent="0.2">
      <c r="B84" s="2">
        <v>25010100</v>
      </c>
      <c r="C84" s="2" t="s">
        <v>69</v>
      </c>
      <c r="D84" s="6">
        <v>426000</v>
      </c>
      <c r="E84" s="6">
        <v>211249.32</v>
      </c>
      <c r="F84" s="9">
        <v>66865.570000000007</v>
      </c>
      <c r="G84" s="9">
        <v>-144383.75</v>
      </c>
      <c r="H84" s="9">
        <f t="shared" si="1"/>
        <v>15.696143192488265</v>
      </c>
      <c r="I84" s="9">
        <v>31.65</v>
      </c>
      <c r="K84" s="26"/>
    </row>
    <row r="85" spans="2:13" x14ac:dyDescent="0.2">
      <c r="B85" s="2">
        <v>25020000</v>
      </c>
      <c r="C85" s="2" t="s">
        <v>70</v>
      </c>
      <c r="D85" s="6">
        <v>100000</v>
      </c>
      <c r="E85" s="6">
        <v>49589.04</v>
      </c>
      <c r="F85" s="9">
        <v>2680</v>
      </c>
      <c r="G85" s="9">
        <v>-46909.04</v>
      </c>
      <c r="H85" s="9">
        <f t="shared" si="1"/>
        <v>2.68</v>
      </c>
      <c r="I85" s="9">
        <v>5.4</v>
      </c>
      <c r="K85" s="26"/>
    </row>
    <row r="86" spans="2:13" x14ac:dyDescent="0.2">
      <c r="B86" s="2">
        <v>25020100</v>
      </c>
      <c r="C86" s="2" t="s">
        <v>71</v>
      </c>
      <c r="D86" s="6">
        <v>100000</v>
      </c>
      <c r="E86" s="6">
        <v>49589.04</v>
      </c>
      <c r="F86" s="9">
        <v>2680</v>
      </c>
      <c r="G86" s="9">
        <v>-46909.04</v>
      </c>
      <c r="H86" s="9">
        <f t="shared" si="1"/>
        <v>2.68</v>
      </c>
      <c r="I86" s="9">
        <v>5.4</v>
      </c>
      <c r="K86" s="26"/>
    </row>
    <row r="87" spans="2:13" ht="12.75" customHeight="1" x14ac:dyDescent="0.2">
      <c r="B87" s="86" t="s">
        <v>53</v>
      </c>
      <c r="C87" s="87"/>
      <c r="D87" s="16">
        <v>538000</v>
      </c>
      <c r="E87" s="16">
        <v>266238.36</v>
      </c>
      <c r="F87" s="16">
        <v>82820.600000000006</v>
      </c>
      <c r="G87" s="16">
        <v>-183417.76</v>
      </c>
      <c r="H87" s="16">
        <f t="shared" si="1"/>
        <v>15.394163568773237</v>
      </c>
      <c r="I87" s="16">
        <v>31.11</v>
      </c>
    </row>
    <row r="88" spans="2:13" x14ac:dyDescent="0.2">
      <c r="B88" s="17" t="s">
        <v>73</v>
      </c>
      <c r="C88" s="18"/>
      <c r="D88" s="16">
        <v>538000</v>
      </c>
      <c r="E88" s="16">
        <v>266238.36</v>
      </c>
      <c r="F88" s="16">
        <v>82820.600000000006</v>
      </c>
      <c r="G88" s="16">
        <v>-183417.76</v>
      </c>
      <c r="H88" s="16">
        <f t="shared" si="1"/>
        <v>15.394163568773237</v>
      </c>
      <c r="I88" s="16">
        <v>31.11</v>
      </c>
    </row>
    <row r="89" spans="2:13" ht="15.75" customHeight="1" x14ac:dyDescent="0.2">
      <c r="B89" s="84" t="s">
        <v>74</v>
      </c>
      <c r="C89" s="85"/>
      <c r="D89" s="27">
        <f>SUM(D74+D88)</f>
        <v>63685620</v>
      </c>
      <c r="E89" s="27">
        <f>SUM(E74+E88)</f>
        <v>28831218.359999999</v>
      </c>
      <c r="F89" s="27">
        <f>SUM(F74+F88)</f>
        <v>24698273.470000003</v>
      </c>
      <c r="G89" s="27">
        <f>SUM(G74+G88)</f>
        <v>-4132944.8899999997</v>
      </c>
      <c r="H89" s="19">
        <f t="shared" si="1"/>
        <v>38.781554564437002</v>
      </c>
      <c r="I89" s="19">
        <f t="shared" ref="I89" si="2">IF(E89=0,0,F89/E89*100)</f>
        <v>85.665035593036251</v>
      </c>
    </row>
    <row r="90" spans="2:13" x14ac:dyDescent="0.2">
      <c r="H90" s="73"/>
    </row>
  </sheetData>
  <mergeCells count="14">
    <mergeCell ref="B89:C89"/>
    <mergeCell ref="B87:C87"/>
    <mergeCell ref="F1:I1"/>
    <mergeCell ref="F2:I2"/>
    <mergeCell ref="A9:A10"/>
    <mergeCell ref="B9:B10"/>
    <mergeCell ref="C9:C10"/>
    <mergeCell ref="H9:I9"/>
    <mergeCell ref="D9:D10"/>
    <mergeCell ref="E9:E10"/>
    <mergeCell ref="F9:F10"/>
    <mergeCell ref="G9:G10"/>
    <mergeCell ref="B6:I6"/>
    <mergeCell ref="B7:I7"/>
  </mergeCells>
  <pageMargins left="0.35433070866141736" right="0" top="0.39370078740157483" bottom="0.39370078740157483" header="0" footer="0"/>
  <pageSetup paperSize="9" scale="96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84"/>
  <sheetViews>
    <sheetView workbookViewId="0">
      <selection activeCell="G4" sqref="G4"/>
    </sheetView>
  </sheetViews>
  <sheetFormatPr defaultRowHeight="12.75" x14ac:dyDescent="0.2"/>
  <cols>
    <col min="2" max="2" width="36.140625" customWidth="1"/>
    <col min="3" max="3" width="12.85546875" customWidth="1"/>
    <col min="4" max="4" width="12.5703125" customWidth="1"/>
    <col min="5" max="5" width="13.140625" customWidth="1"/>
    <col min="6" max="6" width="11.42578125" customWidth="1"/>
    <col min="7" max="7" width="12.28515625" customWidth="1"/>
    <col min="9" max="9" width="10.42578125" bestFit="1" customWidth="1"/>
    <col min="10" max="11" width="9.42578125" bestFit="1" customWidth="1"/>
  </cols>
  <sheetData>
    <row r="1" spans="1:11" ht="39" customHeight="1" x14ac:dyDescent="0.2">
      <c r="D1" s="88" t="s">
        <v>174</v>
      </c>
      <c r="E1" s="88"/>
      <c r="F1" s="88"/>
      <c r="G1" s="88"/>
    </row>
    <row r="2" spans="1:11" ht="27" customHeight="1" x14ac:dyDescent="0.2">
      <c r="D2" s="88"/>
      <c r="E2" s="88"/>
      <c r="F2" s="88"/>
      <c r="G2" s="88"/>
    </row>
    <row r="5" spans="1:11" ht="18.75" x14ac:dyDescent="0.3">
      <c r="A5" s="101" t="s">
        <v>173</v>
      </c>
      <c r="B5" s="102"/>
      <c r="C5" s="102"/>
      <c r="D5" s="102"/>
      <c r="E5" s="102"/>
      <c r="F5" s="103"/>
      <c r="G5" s="103"/>
    </row>
    <row r="6" spans="1:11" ht="13.5" x14ac:dyDescent="0.25">
      <c r="A6" s="104" t="s">
        <v>140</v>
      </c>
      <c r="B6" s="88"/>
      <c r="C6" s="88"/>
      <c r="D6" s="88"/>
      <c r="E6" s="88"/>
      <c r="F6" s="88"/>
      <c r="G6" s="88"/>
    </row>
    <row r="7" spans="1:11" x14ac:dyDescent="0.2">
      <c r="A7" s="40"/>
      <c r="B7" s="40"/>
      <c r="C7" s="40"/>
      <c r="D7" s="40"/>
      <c r="E7" s="40"/>
      <c r="F7" s="15"/>
      <c r="G7" s="15"/>
    </row>
    <row r="8" spans="1:11" x14ac:dyDescent="0.2">
      <c r="G8" t="s">
        <v>0</v>
      </c>
    </row>
    <row r="9" spans="1:11" ht="12.75" customHeight="1" x14ac:dyDescent="0.2">
      <c r="A9" s="105" t="s">
        <v>135</v>
      </c>
      <c r="B9" s="105" t="s">
        <v>136</v>
      </c>
      <c r="C9" s="105" t="s">
        <v>152</v>
      </c>
      <c r="D9" s="92" t="s">
        <v>55</v>
      </c>
      <c r="E9" s="92" t="s">
        <v>171</v>
      </c>
      <c r="F9" s="99" t="s">
        <v>60</v>
      </c>
      <c r="G9" s="100"/>
    </row>
    <row r="10" spans="1:11" ht="51" x14ac:dyDescent="0.2">
      <c r="A10" s="106"/>
      <c r="B10" s="106"/>
      <c r="C10" s="106"/>
      <c r="D10" s="93"/>
      <c r="E10" s="93"/>
      <c r="F10" s="4" t="s">
        <v>56</v>
      </c>
      <c r="G10" s="4" t="s">
        <v>137</v>
      </c>
    </row>
    <row r="11" spans="1:11" ht="13.5" thickBot="1" x14ac:dyDescent="0.25">
      <c r="A11" s="41">
        <v>1</v>
      </c>
      <c r="B11" s="41">
        <v>2</v>
      </c>
      <c r="C11" s="41">
        <v>3</v>
      </c>
      <c r="D11" s="41">
        <v>4</v>
      </c>
      <c r="E11" s="41">
        <v>5</v>
      </c>
      <c r="F11" s="41" t="s">
        <v>138</v>
      </c>
      <c r="G11" s="41" t="s">
        <v>139</v>
      </c>
    </row>
    <row r="12" spans="1:11" ht="13.5" thickBot="1" x14ac:dyDescent="0.25">
      <c r="A12" s="55"/>
      <c r="B12" s="56" t="s">
        <v>54</v>
      </c>
      <c r="C12" s="57"/>
      <c r="D12" s="57"/>
      <c r="E12" s="57"/>
      <c r="F12" s="57"/>
      <c r="G12" s="58"/>
    </row>
    <row r="13" spans="1:11" x14ac:dyDescent="0.2">
      <c r="A13" s="51" t="s">
        <v>75</v>
      </c>
      <c r="B13" s="52" t="s">
        <v>76</v>
      </c>
      <c r="C13" s="44">
        <f>SUM(C14:C16)</f>
        <v>10927370</v>
      </c>
      <c r="D13" s="44">
        <f>SUM(D14:D16)</f>
        <v>6878000</v>
      </c>
      <c r="E13" s="44">
        <f>SUM(E14:E16)</f>
        <v>4423523.71</v>
      </c>
      <c r="F13" s="44">
        <f t="shared" ref="F13:F48" si="0">IF(C13=0,0,(E13/C13)*100)</f>
        <v>40.481137821818059</v>
      </c>
      <c r="G13" s="44">
        <f t="shared" ref="G13:G74" si="1">IF(D13=0,0,(E13/D13)*100)</f>
        <v>64.314098720558306</v>
      </c>
      <c r="H13" s="39"/>
      <c r="I13" s="26"/>
      <c r="J13" s="26"/>
      <c r="K13" s="26"/>
    </row>
    <row r="14" spans="1:11" ht="63.75" x14ac:dyDescent="0.2">
      <c r="A14" s="35" t="s">
        <v>77</v>
      </c>
      <c r="B14" s="34" t="s">
        <v>78</v>
      </c>
      <c r="C14" s="33">
        <v>7229000</v>
      </c>
      <c r="D14" s="33">
        <v>4870000</v>
      </c>
      <c r="E14" s="33">
        <v>3416537.3</v>
      </c>
      <c r="F14" s="33">
        <f t="shared" si="0"/>
        <v>47.26154793194079</v>
      </c>
      <c r="G14" s="33">
        <f t="shared" si="1"/>
        <v>70.154770020533874</v>
      </c>
      <c r="I14" s="26"/>
      <c r="J14" s="26"/>
      <c r="K14" s="26"/>
    </row>
    <row r="15" spans="1:11" ht="39.75" customHeight="1" x14ac:dyDescent="0.2">
      <c r="A15" s="35" t="s">
        <v>107</v>
      </c>
      <c r="B15" s="34" t="s">
        <v>108</v>
      </c>
      <c r="C15" s="33">
        <v>3500370</v>
      </c>
      <c r="D15" s="33">
        <v>1860000</v>
      </c>
      <c r="E15" s="33">
        <v>984419.01</v>
      </c>
      <c r="F15" s="33">
        <f t="shared" si="0"/>
        <v>28.123284395649602</v>
      </c>
      <c r="G15" s="33">
        <f t="shared" si="1"/>
        <v>52.925753225806446</v>
      </c>
      <c r="I15" s="26"/>
      <c r="J15" s="26"/>
      <c r="K15" s="26"/>
    </row>
    <row r="16" spans="1:11" ht="25.5" x14ac:dyDescent="0.2">
      <c r="A16" s="35" t="s">
        <v>79</v>
      </c>
      <c r="B16" s="34" t="s">
        <v>80</v>
      </c>
      <c r="C16" s="33">
        <v>198000</v>
      </c>
      <c r="D16" s="33">
        <v>148000</v>
      </c>
      <c r="E16" s="33">
        <v>22567.4</v>
      </c>
      <c r="F16" s="33">
        <f t="shared" si="0"/>
        <v>11.397676767676769</v>
      </c>
      <c r="G16" s="33">
        <f t="shared" si="1"/>
        <v>15.248243243243245</v>
      </c>
    </row>
    <row r="17" spans="1:16" x14ac:dyDescent="0.2">
      <c r="A17" s="36" t="s">
        <v>109</v>
      </c>
      <c r="B17" s="38" t="s">
        <v>110</v>
      </c>
      <c r="C17" s="37">
        <f>SUM(C18:C23)</f>
        <v>36643880</v>
      </c>
      <c r="D17" s="37">
        <f>SUM(D18:D23)</f>
        <v>21620780</v>
      </c>
      <c r="E17" s="37">
        <f>SUM(E18:E23)</f>
        <v>16983588.34</v>
      </c>
      <c r="F17" s="37">
        <f t="shared" ref="F17:F23" si="2">IF(C17=0,0,(E17/C17)*100)</f>
        <v>46.347680267482595</v>
      </c>
      <c r="G17" s="37">
        <f t="shared" si="1"/>
        <v>78.552153715083364</v>
      </c>
    </row>
    <row r="18" spans="1:16" x14ac:dyDescent="0.2">
      <c r="A18" s="35" t="s">
        <v>111</v>
      </c>
      <c r="B18" s="34" t="s">
        <v>112</v>
      </c>
      <c r="C18" s="33">
        <v>6957800</v>
      </c>
      <c r="D18" s="33">
        <v>3693500</v>
      </c>
      <c r="E18" s="33">
        <v>2127788.35</v>
      </c>
      <c r="F18" s="33">
        <f t="shared" si="2"/>
        <v>30.581338210353849</v>
      </c>
      <c r="G18" s="33">
        <f t="shared" si="1"/>
        <v>57.608998240151621</v>
      </c>
    </row>
    <row r="19" spans="1:16" ht="25.5" x14ac:dyDescent="0.2">
      <c r="A19" s="35" t="s">
        <v>113</v>
      </c>
      <c r="B19" s="34" t="s">
        <v>114</v>
      </c>
      <c r="C19" s="33">
        <v>9996800</v>
      </c>
      <c r="D19" s="33">
        <v>5617200</v>
      </c>
      <c r="E19" s="33">
        <v>4008812.34</v>
      </c>
      <c r="F19" s="33">
        <f t="shared" si="2"/>
        <v>40.100955705825861</v>
      </c>
      <c r="G19" s="33">
        <f t="shared" si="1"/>
        <v>71.36673680837427</v>
      </c>
    </row>
    <row r="20" spans="1:16" ht="25.5" x14ac:dyDescent="0.2">
      <c r="A20" s="35" t="s">
        <v>115</v>
      </c>
      <c r="B20" s="34" t="s">
        <v>114</v>
      </c>
      <c r="C20" s="33">
        <v>16611700</v>
      </c>
      <c r="D20" s="33">
        <v>10394200</v>
      </c>
      <c r="E20" s="33">
        <v>9747256.1899999995</v>
      </c>
      <c r="F20" s="33">
        <f t="shared" si="2"/>
        <v>58.677054064304066</v>
      </c>
      <c r="G20" s="33">
        <f t="shared" si="1"/>
        <v>93.775915318158198</v>
      </c>
    </row>
    <row r="21" spans="1:16" ht="38.25" x14ac:dyDescent="0.2">
      <c r="A21" s="35" t="s">
        <v>116</v>
      </c>
      <c r="B21" s="34" t="s">
        <v>117</v>
      </c>
      <c r="C21" s="33">
        <v>1259900</v>
      </c>
      <c r="D21" s="33">
        <v>740100</v>
      </c>
      <c r="E21" s="33">
        <v>378575.35999999999</v>
      </c>
      <c r="F21" s="33">
        <f t="shared" si="2"/>
        <v>30.048048257798239</v>
      </c>
      <c r="G21" s="33">
        <f t="shared" si="1"/>
        <v>51.151920010809349</v>
      </c>
    </row>
    <row r="22" spans="1:16" ht="25.5" x14ac:dyDescent="0.2">
      <c r="A22" s="35" t="s">
        <v>118</v>
      </c>
      <c r="B22" s="34" t="s">
        <v>119</v>
      </c>
      <c r="C22" s="33">
        <v>1780700</v>
      </c>
      <c r="D22" s="33">
        <v>1159700</v>
      </c>
      <c r="E22" s="33">
        <v>708916.39</v>
      </c>
      <c r="F22" s="33">
        <f t="shared" si="2"/>
        <v>39.811107429662499</v>
      </c>
      <c r="G22" s="33">
        <f t="shared" si="1"/>
        <v>61.129291195998967</v>
      </c>
    </row>
    <row r="23" spans="1:16" ht="51" x14ac:dyDescent="0.2">
      <c r="A23" s="35" t="s">
        <v>120</v>
      </c>
      <c r="B23" s="34" t="s">
        <v>121</v>
      </c>
      <c r="C23" s="33">
        <v>36980</v>
      </c>
      <c r="D23" s="33">
        <v>16080</v>
      </c>
      <c r="E23" s="33">
        <v>12239.71</v>
      </c>
      <c r="F23" s="33">
        <f t="shared" si="2"/>
        <v>33.098188209843151</v>
      </c>
      <c r="G23" s="33">
        <f t="shared" si="1"/>
        <v>76.11759950248755</v>
      </c>
    </row>
    <row r="24" spans="1:16" x14ac:dyDescent="0.2">
      <c r="A24" s="36" t="s">
        <v>81</v>
      </c>
      <c r="B24" s="38" t="s">
        <v>82</v>
      </c>
      <c r="C24" s="37">
        <f>SUM(C25:C25)</f>
        <v>350000</v>
      </c>
      <c r="D24" s="37">
        <f>SUM(D25:D25)</f>
        <v>203600</v>
      </c>
      <c r="E24" s="37">
        <f>SUM(E25:E25)</f>
        <v>203600</v>
      </c>
      <c r="F24" s="37">
        <f t="shared" si="0"/>
        <v>58.171428571428571</v>
      </c>
      <c r="G24" s="37">
        <f t="shared" si="1"/>
        <v>100</v>
      </c>
    </row>
    <row r="25" spans="1:16" ht="25.5" x14ac:dyDescent="0.2">
      <c r="A25" s="35" t="s">
        <v>83</v>
      </c>
      <c r="B25" s="34" t="s">
        <v>84</v>
      </c>
      <c r="C25" s="33">
        <v>350000</v>
      </c>
      <c r="D25" s="33">
        <v>203600</v>
      </c>
      <c r="E25" s="33">
        <v>203600</v>
      </c>
      <c r="F25" s="33">
        <f t="shared" si="0"/>
        <v>58.171428571428571</v>
      </c>
      <c r="G25" s="33">
        <f t="shared" si="1"/>
        <v>100</v>
      </c>
    </row>
    <row r="26" spans="1:16" ht="25.5" x14ac:dyDescent="0.2">
      <c r="A26" s="36" t="s">
        <v>85</v>
      </c>
      <c r="B26" s="38" t="s">
        <v>86</v>
      </c>
      <c r="C26" s="37">
        <f>SUM(C27:C32)</f>
        <v>2434300</v>
      </c>
      <c r="D26" s="37">
        <f>SUM(D27:D32)</f>
        <v>1357900</v>
      </c>
      <c r="E26" s="37">
        <f>SUM(E27:E32)</f>
        <v>1052918.56</v>
      </c>
      <c r="F26" s="37">
        <f t="shared" si="0"/>
        <v>43.253442878856347</v>
      </c>
      <c r="G26" s="37">
        <f t="shared" si="1"/>
        <v>77.540213565063709</v>
      </c>
    </row>
    <row r="27" spans="1:16" ht="26.25" thickBot="1" x14ac:dyDescent="0.25">
      <c r="A27" s="74">
        <v>3032</v>
      </c>
      <c r="B27" s="34" t="s">
        <v>159</v>
      </c>
      <c r="C27" s="33">
        <v>30000</v>
      </c>
      <c r="D27" s="33">
        <v>17000</v>
      </c>
      <c r="E27" s="33">
        <v>3061.54</v>
      </c>
      <c r="F27" s="33">
        <v>10.210000000000001</v>
      </c>
      <c r="G27" s="33">
        <v>18.010000000000002</v>
      </c>
    </row>
    <row r="28" spans="1:16" ht="39" thickBot="1" x14ac:dyDescent="0.25">
      <c r="A28" s="35" t="s">
        <v>87</v>
      </c>
      <c r="B28" s="34" t="s">
        <v>88</v>
      </c>
      <c r="C28" s="33">
        <v>6800</v>
      </c>
      <c r="D28" s="33">
        <v>3300</v>
      </c>
      <c r="E28" s="33">
        <v>0</v>
      </c>
      <c r="F28" s="33">
        <f t="shared" si="0"/>
        <v>0</v>
      </c>
      <c r="G28" s="33">
        <f t="shared" si="1"/>
        <v>0</v>
      </c>
      <c r="L28" s="80"/>
      <c r="M28" s="81"/>
      <c r="N28" s="81"/>
      <c r="O28" s="81"/>
      <c r="P28" s="82"/>
    </row>
    <row r="29" spans="1:16" ht="49.5" customHeight="1" x14ac:dyDescent="0.2">
      <c r="A29" s="35" t="s">
        <v>89</v>
      </c>
      <c r="B29" s="34" t="s">
        <v>90</v>
      </c>
      <c r="C29" s="33">
        <v>1789000</v>
      </c>
      <c r="D29" s="33">
        <v>959500</v>
      </c>
      <c r="E29" s="33">
        <v>855573.29</v>
      </c>
      <c r="F29" s="33">
        <f t="shared" si="0"/>
        <v>47.824107881498044</v>
      </c>
      <c r="G29" s="33">
        <f t="shared" si="1"/>
        <v>89.168659718603436</v>
      </c>
    </row>
    <row r="30" spans="1:16" ht="26.25" thickBot="1" x14ac:dyDescent="0.25">
      <c r="A30" s="35" t="s">
        <v>91</v>
      </c>
      <c r="B30" s="34" t="s">
        <v>92</v>
      </c>
      <c r="C30" s="33">
        <v>276000</v>
      </c>
      <c r="D30" s="33">
        <v>171800</v>
      </c>
      <c r="E30" s="33">
        <v>92578.98</v>
      </c>
      <c r="F30" s="33">
        <f t="shared" si="0"/>
        <v>33.543108695652172</v>
      </c>
      <c r="G30" s="33">
        <f t="shared" si="1"/>
        <v>53.887648428405122</v>
      </c>
    </row>
    <row r="31" spans="1:16" ht="90" customHeight="1" thickBot="1" x14ac:dyDescent="0.25">
      <c r="A31" s="75">
        <v>3160</v>
      </c>
      <c r="B31" s="34" t="s">
        <v>160</v>
      </c>
      <c r="C31" s="33">
        <v>182500</v>
      </c>
      <c r="D31" s="33">
        <v>91300</v>
      </c>
      <c r="E31" s="33">
        <v>26304.75</v>
      </c>
      <c r="F31" s="33">
        <f t="shared" si="0"/>
        <v>14.413561643835616</v>
      </c>
      <c r="G31" s="33">
        <f t="shared" si="1"/>
        <v>28.811336254107339</v>
      </c>
      <c r="I31" s="80"/>
      <c r="J31" s="81"/>
      <c r="K31" s="81"/>
      <c r="L31" s="81"/>
      <c r="M31" s="82"/>
    </row>
    <row r="32" spans="1:16" ht="25.5" x14ac:dyDescent="0.2">
      <c r="A32" s="35" t="s">
        <v>93</v>
      </c>
      <c r="B32" s="34" t="s">
        <v>94</v>
      </c>
      <c r="C32" s="33">
        <v>150000</v>
      </c>
      <c r="D32" s="33">
        <v>115000</v>
      </c>
      <c r="E32" s="33">
        <v>75400</v>
      </c>
      <c r="F32" s="33">
        <f t="shared" si="0"/>
        <v>50.266666666666673</v>
      </c>
      <c r="G32" s="33">
        <f t="shared" si="1"/>
        <v>65.565217391304344</v>
      </c>
    </row>
    <row r="33" spans="1:7" x14ac:dyDescent="0.2">
      <c r="A33" s="36" t="s">
        <v>122</v>
      </c>
      <c r="B33" s="38" t="s">
        <v>123</v>
      </c>
      <c r="C33" s="37">
        <f>SUM(C34:C37)</f>
        <v>2414700</v>
      </c>
      <c r="D33" s="37">
        <f>SUM(D34:D37)</f>
        <v>1426700</v>
      </c>
      <c r="E33" s="37">
        <f>SUM(E34:E37)</f>
        <v>695316.4</v>
      </c>
      <c r="F33" s="37">
        <f>IF(C33=0,0,(E33/C33)*100)</f>
        <v>28.79514639499731</v>
      </c>
      <c r="G33" s="37">
        <f t="shared" si="1"/>
        <v>48.735992149716125</v>
      </c>
    </row>
    <row r="34" spans="1:7" x14ac:dyDescent="0.2">
      <c r="A34" s="35" t="s">
        <v>124</v>
      </c>
      <c r="B34" s="34" t="s">
        <v>125</v>
      </c>
      <c r="C34" s="33">
        <v>748700</v>
      </c>
      <c r="D34" s="33">
        <v>428300</v>
      </c>
      <c r="E34" s="33">
        <v>218805.26</v>
      </c>
      <c r="F34" s="33">
        <f>IF(C34=0,0,(E34/C34)*100)</f>
        <v>29.224690797382131</v>
      </c>
      <c r="G34" s="33">
        <f t="shared" si="1"/>
        <v>51.086915713285087</v>
      </c>
    </row>
    <row r="35" spans="1:7" x14ac:dyDescent="0.2">
      <c r="A35" s="35" t="s">
        <v>126</v>
      </c>
      <c r="B35" s="34" t="s">
        <v>127</v>
      </c>
      <c r="C35" s="33">
        <v>412000</v>
      </c>
      <c r="D35" s="33">
        <v>257200</v>
      </c>
      <c r="E35" s="33">
        <v>68886.39</v>
      </c>
      <c r="F35" s="33">
        <f>IF(C35=0,0,(E35/C35)*100)</f>
        <v>16.719997572815533</v>
      </c>
      <c r="G35" s="33">
        <f t="shared" si="1"/>
        <v>26.783199844479004</v>
      </c>
    </row>
    <row r="36" spans="1:7" ht="38.25" x14ac:dyDescent="0.2">
      <c r="A36" s="35" t="s">
        <v>128</v>
      </c>
      <c r="B36" s="34" t="s">
        <v>129</v>
      </c>
      <c r="C36" s="33">
        <v>1234000</v>
      </c>
      <c r="D36" s="33">
        <v>731200</v>
      </c>
      <c r="E36" s="33">
        <v>407624.75</v>
      </c>
      <c r="F36" s="33">
        <f>IF(C36=0,0,(E36/C36)*100)</f>
        <v>33.032799837925445</v>
      </c>
      <c r="G36" s="33">
        <f t="shared" si="1"/>
        <v>55.747367341356679</v>
      </c>
    </row>
    <row r="37" spans="1:7" x14ac:dyDescent="0.2">
      <c r="A37" s="35" t="s">
        <v>130</v>
      </c>
      <c r="B37" s="34" t="s">
        <v>131</v>
      </c>
      <c r="C37" s="33">
        <v>20000</v>
      </c>
      <c r="D37" s="33">
        <v>10000</v>
      </c>
      <c r="E37" s="33">
        <v>0</v>
      </c>
      <c r="F37" s="33">
        <f>IF(C37=0,0,(E37/C37)*100)</f>
        <v>0</v>
      </c>
      <c r="G37" s="33">
        <f t="shared" si="1"/>
        <v>0</v>
      </c>
    </row>
    <row r="38" spans="1:7" x14ac:dyDescent="0.2">
      <c r="A38" s="77">
        <v>5000</v>
      </c>
      <c r="B38" s="78" t="s">
        <v>165</v>
      </c>
      <c r="C38" s="37">
        <v>15000</v>
      </c>
      <c r="D38" s="37">
        <v>9000</v>
      </c>
      <c r="E38" s="37">
        <v>0</v>
      </c>
      <c r="F38" s="37">
        <v>0</v>
      </c>
      <c r="G38" s="37">
        <f t="shared" si="1"/>
        <v>0</v>
      </c>
    </row>
    <row r="39" spans="1:7" ht="38.25" x14ac:dyDescent="0.2">
      <c r="A39" s="74">
        <v>5012</v>
      </c>
      <c r="B39" s="34" t="s">
        <v>164</v>
      </c>
      <c r="C39" s="76">
        <v>15000</v>
      </c>
      <c r="D39" s="76">
        <v>12000</v>
      </c>
      <c r="E39" s="33">
        <v>0</v>
      </c>
      <c r="F39" s="33">
        <v>0</v>
      </c>
      <c r="G39" s="33">
        <v>0</v>
      </c>
    </row>
    <row r="40" spans="1:7" x14ac:dyDescent="0.2">
      <c r="A40" s="36" t="s">
        <v>95</v>
      </c>
      <c r="B40" s="38" t="s">
        <v>96</v>
      </c>
      <c r="C40" s="37">
        <v>2343000</v>
      </c>
      <c r="D40" s="37">
        <v>1298000</v>
      </c>
      <c r="E40" s="37">
        <v>683556.43</v>
      </c>
      <c r="F40" s="37">
        <f t="shared" si="0"/>
        <v>29.174410157917201</v>
      </c>
      <c r="G40" s="37">
        <f t="shared" si="1"/>
        <v>52.662282742681057</v>
      </c>
    </row>
    <row r="41" spans="1:7" ht="49.5" customHeight="1" x14ac:dyDescent="0.2">
      <c r="A41" s="74">
        <v>6020</v>
      </c>
      <c r="B41" s="34" t="s">
        <v>161</v>
      </c>
      <c r="C41" s="76">
        <v>1743000</v>
      </c>
      <c r="D41" s="76">
        <v>873000</v>
      </c>
      <c r="E41" s="76">
        <v>614289.77</v>
      </c>
      <c r="F41" s="33">
        <f t="shared" si="0"/>
        <v>35.243245553643142</v>
      </c>
      <c r="G41" s="33">
        <f t="shared" si="1"/>
        <v>70.365380297823606</v>
      </c>
    </row>
    <row r="42" spans="1:7" ht="25.5" x14ac:dyDescent="0.2">
      <c r="A42" s="35" t="s">
        <v>97</v>
      </c>
      <c r="B42" s="34" t="s">
        <v>98</v>
      </c>
      <c r="C42" s="33">
        <v>600000</v>
      </c>
      <c r="D42" s="33">
        <v>425000</v>
      </c>
      <c r="E42" s="33">
        <v>69266.66</v>
      </c>
      <c r="F42" s="33">
        <f t="shared" si="0"/>
        <v>11.544443333333334</v>
      </c>
      <c r="G42" s="33">
        <f t="shared" si="1"/>
        <v>16.298037647058823</v>
      </c>
    </row>
    <row r="43" spans="1:7" x14ac:dyDescent="0.2">
      <c r="A43" s="36" t="s">
        <v>99</v>
      </c>
      <c r="B43" s="38" t="s">
        <v>100</v>
      </c>
      <c r="C43" s="37">
        <v>712000</v>
      </c>
      <c r="D43" s="37">
        <v>712000</v>
      </c>
      <c r="E43" s="37">
        <v>49100</v>
      </c>
      <c r="F43" s="37">
        <f t="shared" si="0"/>
        <v>6.8960674157303368</v>
      </c>
      <c r="G43" s="37">
        <f t="shared" si="1"/>
        <v>6.8960674157303368</v>
      </c>
    </row>
    <row r="44" spans="1:7" ht="25.5" x14ac:dyDescent="0.2">
      <c r="A44" s="74">
        <v>7140</v>
      </c>
      <c r="B44" s="34" t="s">
        <v>162</v>
      </c>
      <c r="C44" s="33">
        <v>12000</v>
      </c>
      <c r="D44" s="33">
        <v>12000</v>
      </c>
      <c r="E44" s="33">
        <v>0</v>
      </c>
      <c r="F44" s="33">
        <v>0</v>
      </c>
      <c r="G44" s="33">
        <v>0</v>
      </c>
    </row>
    <row r="45" spans="1:7" ht="38.25" x14ac:dyDescent="0.2">
      <c r="A45" s="35" t="s">
        <v>101</v>
      </c>
      <c r="B45" s="34" t="s">
        <v>102</v>
      </c>
      <c r="C45" s="33">
        <v>700000</v>
      </c>
      <c r="D45" s="33">
        <v>700000</v>
      </c>
      <c r="E45" s="33">
        <v>49100</v>
      </c>
      <c r="F45" s="33">
        <f t="shared" si="0"/>
        <v>7.0142857142857142</v>
      </c>
      <c r="G45" s="33">
        <f t="shared" si="1"/>
        <v>7.0142857142857142</v>
      </c>
    </row>
    <row r="46" spans="1:7" x14ac:dyDescent="0.2">
      <c r="A46" s="36" t="s">
        <v>103</v>
      </c>
      <c r="B46" s="38" t="s">
        <v>104</v>
      </c>
      <c r="C46" s="37">
        <v>3005000</v>
      </c>
      <c r="D46" s="37">
        <v>1735800</v>
      </c>
      <c r="E46" s="37">
        <v>1261608.6000000001</v>
      </c>
      <c r="F46" s="37">
        <f t="shared" si="0"/>
        <v>41.983647254575715</v>
      </c>
      <c r="G46" s="37">
        <f t="shared" si="1"/>
        <v>72.681679917041137</v>
      </c>
    </row>
    <row r="47" spans="1:7" ht="25.5" x14ac:dyDescent="0.2">
      <c r="A47" s="35" t="s">
        <v>105</v>
      </c>
      <c r="B47" s="34" t="s">
        <v>106</v>
      </c>
      <c r="C47" s="33">
        <v>3005000</v>
      </c>
      <c r="D47" s="33">
        <v>1735800</v>
      </c>
      <c r="E47" s="33">
        <v>1261608.6000000001</v>
      </c>
      <c r="F47" s="33">
        <f t="shared" si="0"/>
        <v>41.983647254575715</v>
      </c>
      <c r="G47" s="33">
        <f t="shared" si="1"/>
        <v>72.681679917041137</v>
      </c>
    </row>
    <row r="48" spans="1:7" x14ac:dyDescent="0.2">
      <c r="A48" s="77">
        <v>8710</v>
      </c>
      <c r="B48" s="38" t="s">
        <v>163</v>
      </c>
      <c r="C48" s="37">
        <v>90000</v>
      </c>
      <c r="D48" s="37">
        <v>0</v>
      </c>
      <c r="E48" s="37">
        <v>0</v>
      </c>
      <c r="F48" s="37">
        <f t="shared" si="0"/>
        <v>0</v>
      </c>
      <c r="G48" s="37">
        <f t="shared" si="1"/>
        <v>0</v>
      </c>
    </row>
    <row r="49" spans="1:7" x14ac:dyDescent="0.2">
      <c r="A49" s="36" t="s">
        <v>132</v>
      </c>
      <c r="B49" s="38" t="s">
        <v>133</v>
      </c>
      <c r="C49" s="37">
        <v>2362430</v>
      </c>
      <c r="D49" s="37">
        <v>1183380</v>
      </c>
      <c r="E49" s="37">
        <v>635580</v>
      </c>
      <c r="F49" s="37">
        <f>IF(C49=0,0,(E49/C49)*100)</f>
        <v>26.903654288169388</v>
      </c>
      <c r="G49" s="37">
        <f t="shared" si="1"/>
        <v>53.708867819297268</v>
      </c>
    </row>
    <row r="50" spans="1:7" x14ac:dyDescent="0.2">
      <c r="A50" s="35" t="s">
        <v>134</v>
      </c>
      <c r="B50" s="34" t="s">
        <v>52</v>
      </c>
      <c r="C50" s="33">
        <v>2362430</v>
      </c>
      <c r="D50" s="33">
        <v>1183380</v>
      </c>
      <c r="E50" s="33">
        <v>635580</v>
      </c>
      <c r="F50" s="33">
        <f>IF(C50=0,0,(E50/C50)*100)</f>
        <v>26.903654288169388</v>
      </c>
      <c r="G50" s="33">
        <f t="shared" si="1"/>
        <v>53.708867819297268</v>
      </c>
    </row>
    <row r="51" spans="1:7" ht="19.5" customHeight="1" thickBot="1" x14ac:dyDescent="0.3">
      <c r="A51" s="64" t="s">
        <v>141</v>
      </c>
      <c r="B51" s="64"/>
      <c r="C51" s="65">
        <v>63147620</v>
      </c>
      <c r="D51" s="65">
        <v>36518160</v>
      </c>
      <c r="E51" s="65">
        <v>25988792.039999999</v>
      </c>
      <c r="F51" s="65">
        <f>IF(C51=0,0,(E51/C51)*100)</f>
        <v>41.15561606280648</v>
      </c>
      <c r="G51" s="65">
        <f t="shared" si="1"/>
        <v>71.166762071254411</v>
      </c>
    </row>
    <row r="52" spans="1:7" ht="26.25" thickBot="1" x14ac:dyDescent="0.3">
      <c r="A52" s="59"/>
      <c r="B52" s="60" t="s">
        <v>142</v>
      </c>
      <c r="C52" s="61"/>
      <c r="D52" s="61"/>
      <c r="E52" s="61"/>
      <c r="F52" s="62"/>
      <c r="G52" s="63"/>
    </row>
    <row r="53" spans="1:7" ht="15" x14ac:dyDescent="0.25">
      <c r="A53" s="45">
        <v>200000</v>
      </c>
      <c r="B53" s="43" t="s">
        <v>143</v>
      </c>
      <c r="C53" s="44">
        <f>C54</f>
        <v>0</v>
      </c>
      <c r="D53" s="44">
        <f t="shared" ref="D53" si="3">D54</f>
        <v>0</v>
      </c>
      <c r="E53" s="44"/>
      <c r="F53" s="50">
        <f t="shared" ref="F53:F74" si="4">IF(C53=0,0,(E53/C53)*100)</f>
        <v>0</v>
      </c>
      <c r="G53" s="50">
        <f t="shared" si="1"/>
        <v>0</v>
      </c>
    </row>
    <row r="54" spans="1:7" ht="26.25" x14ac:dyDescent="0.25">
      <c r="A54" s="8">
        <v>208000</v>
      </c>
      <c r="B54" s="38" t="s">
        <v>144</v>
      </c>
      <c r="C54" s="37">
        <f>C55+C56</f>
        <v>0</v>
      </c>
      <c r="D54" s="37">
        <f>D55+D56</f>
        <v>0</v>
      </c>
      <c r="E54" s="37"/>
      <c r="F54" s="46">
        <f t="shared" si="4"/>
        <v>0</v>
      </c>
      <c r="G54" s="46">
        <f t="shared" si="1"/>
        <v>0</v>
      </c>
    </row>
    <row r="55" spans="1:7" ht="15" x14ac:dyDescent="0.25">
      <c r="A55" s="2">
        <v>208100</v>
      </c>
      <c r="B55" s="34" t="s">
        <v>145</v>
      </c>
      <c r="C55" s="33">
        <v>0</v>
      </c>
      <c r="D55" s="2">
        <v>0</v>
      </c>
      <c r="E55" s="33"/>
      <c r="F55" s="46">
        <f t="shared" si="4"/>
        <v>0</v>
      </c>
      <c r="G55" s="46">
        <f t="shared" si="1"/>
        <v>0</v>
      </c>
    </row>
    <row r="56" spans="1:7" ht="39" x14ac:dyDescent="0.25">
      <c r="A56" s="2">
        <v>208400</v>
      </c>
      <c r="B56" s="34" t="s">
        <v>146</v>
      </c>
      <c r="C56" s="33">
        <v>0</v>
      </c>
      <c r="D56" s="33">
        <v>0</v>
      </c>
      <c r="E56" s="33"/>
      <c r="F56" s="46">
        <f t="shared" si="4"/>
        <v>0</v>
      </c>
      <c r="G56" s="46">
        <f t="shared" si="1"/>
        <v>0</v>
      </c>
    </row>
    <row r="57" spans="1:7" ht="15" x14ac:dyDescent="0.25">
      <c r="A57" s="8">
        <v>600000</v>
      </c>
      <c r="B57" s="38" t="s">
        <v>147</v>
      </c>
      <c r="C57" s="37">
        <f>C58</f>
        <v>0</v>
      </c>
      <c r="D57" s="37">
        <f t="shared" ref="D57" si="5">D58</f>
        <v>0</v>
      </c>
      <c r="E57" s="37"/>
      <c r="F57" s="46">
        <f t="shared" si="4"/>
        <v>0</v>
      </c>
      <c r="G57" s="46">
        <f t="shared" si="1"/>
        <v>0</v>
      </c>
    </row>
    <row r="58" spans="1:7" ht="15" x14ac:dyDescent="0.25">
      <c r="A58" s="8">
        <v>602000</v>
      </c>
      <c r="B58" s="38" t="s">
        <v>148</v>
      </c>
      <c r="C58" s="37">
        <v>0</v>
      </c>
      <c r="D58" s="37">
        <f t="shared" ref="D58" si="6">D59+D60</f>
        <v>0</v>
      </c>
      <c r="E58" s="37"/>
      <c r="F58" s="46">
        <f t="shared" si="4"/>
        <v>0</v>
      </c>
      <c r="G58" s="46">
        <f t="shared" si="1"/>
        <v>0</v>
      </c>
    </row>
    <row r="59" spans="1:7" ht="15" x14ac:dyDescent="0.25">
      <c r="A59" s="2">
        <v>602100</v>
      </c>
      <c r="B59" s="34" t="s">
        <v>149</v>
      </c>
      <c r="C59" s="33">
        <v>0</v>
      </c>
      <c r="D59" s="2">
        <v>0</v>
      </c>
      <c r="E59" s="33"/>
      <c r="F59" s="46">
        <f t="shared" si="4"/>
        <v>0</v>
      </c>
      <c r="G59" s="46">
        <f t="shared" si="1"/>
        <v>0</v>
      </c>
    </row>
    <row r="60" spans="1:7" ht="39.75" thickBot="1" x14ac:dyDescent="0.3">
      <c r="A60" s="47">
        <v>602400</v>
      </c>
      <c r="B60" s="48" t="s">
        <v>146</v>
      </c>
      <c r="C60" s="49">
        <v>0</v>
      </c>
      <c r="D60" s="49">
        <v>0</v>
      </c>
      <c r="E60" s="49"/>
      <c r="F60" s="46">
        <f t="shared" si="4"/>
        <v>0</v>
      </c>
      <c r="G60" s="46">
        <f t="shared" si="1"/>
        <v>0</v>
      </c>
    </row>
    <row r="61" spans="1:7" ht="15.75" thickBot="1" x14ac:dyDescent="0.3">
      <c r="A61" s="59"/>
      <c r="B61" s="56" t="s">
        <v>72</v>
      </c>
      <c r="C61" s="61"/>
      <c r="D61" s="61"/>
      <c r="E61" s="61"/>
      <c r="F61" s="66"/>
      <c r="G61" s="67"/>
    </row>
    <row r="62" spans="1:7" ht="15" x14ac:dyDescent="0.25">
      <c r="A62" s="51" t="s">
        <v>109</v>
      </c>
      <c r="B62" s="45" t="s">
        <v>110</v>
      </c>
      <c r="C62" s="44">
        <v>354000</v>
      </c>
      <c r="D62" s="44">
        <v>177000</v>
      </c>
      <c r="E62" s="44">
        <v>49677.66</v>
      </c>
      <c r="F62" s="53">
        <f t="shared" si="4"/>
        <v>14.033237288135595</v>
      </c>
      <c r="G62" s="53">
        <f t="shared" si="1"/>
        <v>28.06647457627119</v>
      </c>
    </row>
    <row r="63" spans="1:7" ht="15" x14ac:dyDescent="0.25">
      <c r="A63" s="35" t="s">
        <v>111</v>
      </c>
      <c r="B63" s="2" t="s">
        <v>112</v>
      </c>
      <c r="C63" s="33">
        <v>320000</v>
      </c>
      <c r="D63" s="33">
        <v>160000</v>
      </c>
      <c r="E63" s="33">
        <v>49677.66</v>
      </c>
      <c r="F63" s="46">
        <f t="shared" si="4"/>
        <v>15.524268750000001</v>
      </c>
      <c r="G63" s="46">
        <f t="shared" si="1"/>
        <v>31.048537500000002</v>
      </c>
    </row>
    <row r="64" spans="1:7" ht="15" x14ac:dyDescent="0.25">
      <c r="A64" s="35" t="s">
        <v>118</v>
      </c>
      <c r="B64" s="2" t="s">
        <v>119</v>
      </c>
      <c r="C64" s="33">
        <v>34000</v>
      </c>
      <c r="D64" s="33">
        <v>17000</v>
      </c>
      <c r="E64" s="33">
        <v>0</v>
      </c>
      <c r="F64" s="46">
        <f t="shared" si="4"/>
        <v>0</v>
      </c>
      <c r="G64" s="46">
        <f t="shared" si="1"/>
        <v>0</v>
      </c>
    </row>
    <row r="65" spans="1:14" ht="26.25" x14ac:dyDescent="0.25">
      <c r="A65" s="77">
        <v>3000</v>
      </c>
      <c r="B65" s="38" t="s">
        <v>86</v>
      </c>
      <c r="C65" s="37">
        <v>50000</v>
      </c>
      <c r="D65" s="37">
        <v>25000</v>
      </c>
      <c r="E65" s="37">
        <v>0</v>
      </c>
      <c r="F65" s="42">
        <f t="shared" si="4"/>
        <v>0</v>
      </c>
      <c r="G65" s="42">
        <f t="shared" si="1"/>
        <v>0</v>
      </c>
    </row>
    <row r="66" spans="1:14" ht="51.75" x14ac:dyDescent="0.25">
      <c r="A66" s="74">
        <v>3104</v>
      </c>
      <c r="B66" s="34" t="s">
        <v>90</v>
      </c>
      <c r="C66" s="33">
        <v>50000</v>
      </c>
      <c r="D66" s="33">
        <v>25000</v>
      </c>
      <c r="E66" s="33">
        <v>0</v>
      </c>
      <c r="F66" s="46">
        <f t="shared" si="4"/>
        <v>0</v>
      </c>
      <c r="G66" s="46">
        <f t="shared" si="1"/>
        <v>0</v>
      </c>
    </row>
    <row r="67" spans="1:14" ht="15" x14ac:dyDescent="0.25">
      <c r="A67" s="36" t="s">
        <v>122</v>
      </c>
      <c r="B67" s="8" t="s">
        <v>123</v>
      </c>
      <c r="C67" s="37">
        <v>22000</v>
      </c>
      <c r="D67" s="37">
        <v>11000</v>
      </c>
      <c r="E67" s="37">
        <v>0</v>
      </c>
      <c r="F67" s="42">
        <f t="shared" si="4"/>
        <v>0</v>
      </c>
      <c r="G67" s="42">
        <f t="shared" si="1"/>
        <v>0</v>
      </c>
    </row>
    <row r="68" spans="1:14" ht="15" x14ac:dyDescent="0.25">
      <c r="A68" s="35" t="s">
        <v>124</v>
      </c>
      <c r="B68" s="2" t="s">
        <v>125</v>
      </c>
      <c r="C68" s="33">
        <v>7000</v>
      </c>
      <c r="D68" s="33">
        <v>3500</v>
      </c>
      <c r="E68" s="33">
        <v>0</v>
      </c>
      <c r="F68" s="46">
        <f t="shared" si="4"/>
        <v>0</v>
      </c>
      <c r="G68" s="46">
        <f t="shared" si="1"/>
        <v>0</v>
      </c>
    </row>
    <row r="69" spans="1:14" ht="15" x14ac:dyDescent="0.25">
      <c r="A69" s="35" t="s">
        <v>126</v>
      </c>
      <c r="B69" s="2" t="s">
        <v>127</v>
      </c>
      <c r="C69" s="33">
        <v>8000</v>
      </c>
      <c r="D69" s="33">
        <v>4000</v>
      </c>
      <c r="E69" s="33">
        <v>0</v>
      </c>
      <c r="F69" s="46">
        <f t="shared" si="4"/>
        <v>0</v>
      </c>
      <c r="G69" s="46">
        <f t="shared" si="1"/>
        <v>0</v>
      </c>
    </row>
    <row r="70" spans="1:14" ht="15" x14ac:dyDescent="0.25">
      <c r="A70" s="35" t="s">
        <v>128</v>
      </c>
      <c r="B70" s="2" t="s">
        <v>129</v>
      </c>
      <c r="C70" s="33">
        <v>7000</v>
      </c>
      <c r="D70" s="33">
        <v>3500</v>
      </c>
      <c r="E70" s="33">
        <v>0</v>
      </c>
      <c r="F70" s="46">
        <f t="shared" si="4"/>
        <v>0</v>
      </c>
      <c r="G70" s="46">
        <f t="shared" si="1"/>
        <v>0</v>
      </c>
    </row>
    <row r="71" spans="1:14" ht="15" x14ac:dyDescent="0.25">
      <c r="A71" s="36" t="s">
        <v>103</v>
      </c>
      <c r="B71" s="8" t="s">
        <v>104</v>
      </c>
      <c r="C71" s="37">
        <v>112000</v>
      </c>
      <c r="D71" s="37">
        <v>55400</v>
      </c>
      <c r="E71" s="37">
        <v>5310</v>
      </c>
      <c r="F71" s="42">
        <f>IF(C71=0,0,(E71/C71)*100)</f>
        <v>4.7410714285714288</v>
      </c>
      <c r="G71" s="42">
        <f>IF(D71=0,0,(E71/D71)*100)</f>
        <v>9.5848375451263532</v>
      </c>
    </row>
    <row r="72" spans="1:14" ht="15" x14ac:dyDescent="0.25">
      <c r="A72" s="74">
        <v>8130</v>
      </c>
      <c r="B72" s="2" t="s">
        <v>166</v>
      </c>
      <c r="C72" s="33">
        <v>100000</v>
      </c>
      <c r="D72" s="33">
        <v>50000</v>
      </c>
      <c r="E72" s="33">
        <v>5310</v>
      </c>
      <c r="F72" s="46">
        <f>IF(C72=0,0,(E72/C72)*100)</f>
        <v>5.3100000000000005</v>
      </c>
      <c r="G72" s="46">
        <f>IF(D72=0,0,(E72/D72)*100)</f>
        <v>10.620000000000001</v>
      </c>
    </row>
    <row r="73" spans="1:14" ht="21.75" customHeight="1" x14ac:dyDescent="0.25">
      <c r="A73" s="74">
        <v>8311</v>
      </c>
      <c r="B73" s="2" t="s">
        <v>167</v>
      </c>
      <c r="C73" s="33">
        <v>12000</v>
      </c>
      <c r="D73" s="33">
        <v>5400</v>
      </c>
      <c r="E73" s="33">
        <v>0</v>
      </c>
      <c r="F73" s="46">
        <f>IF(C73=0,0,(E73/C73)*100)</f>
        <v>0</v>
      </c>
      <c r="G73" s="46">
        <f>IF(D73=0,0,(E73/D73)*100)</f>
        <v>0</v>
      </c>
    </row>
    <row r="74" spans="1:14" ht="30.75" customHeight="1" x14ac:dyDescent="0.25">
      <c r="A74" s="97" t="s">
        <v>150</v>
      </c>
      <c r="B74" s="98"/>
      <c r="C74" s="65">
        <v>538000</v>
      </c>
      <c r="D74" s="65">
        <v>268400</v>
      </c>
      <c r="E74" s="65">
        <v>54987.66</v>
      </c>
      <c r="F74" s="65">
        <f t="shared" si="4"/>
        <v>10.220754646840149</v>
      </c>
      <c r="G74" s="65">
        <f t="shared" si="1"/>
        <v>20.487205663189272</v>
      </c>
      <c r="K74" s="79"/>
    </row>
    <row r="75" spans="1:14" ht="25.5" x14ac:dyDescent="0.2">
      <c r="A75" s="18"/>
      <c r="B75" s="68" t="s">
        <v>151</v>
      </c>
      <c r="C75" s="18"/>
      <c r="D75" s="18"/>
      <c r="E75" s="18"/>
      <c r="F75" s="18"/>
      <c r="G75" s="18"/>
    </row>
    <row r="76" spans="1:14" ht="15" x14ac:dyDescent="0.25">
      <c r="A76" s="45">
        <v>200000</v>
      </c>
      <c r="B76" s="43" t="s">
        <v>143</v>
      </c>
      <c r="C76" s="44">
        <f>C77</f>
        <v>0</v>
      </c>
      <c r="D76" s="44">
        <f t="shared" ref="D76" si="7">D77</f>
        <v>0</v>
      </c>
      <c r="E76" s="44">
        <v>0</v>
      </c>
      <c r="F76" s="50">
        <f t="shared" ref="F76:F83" si="8">IF(C76=0,0,(E76/C76)*100)</f>
        <v>0</v>
      </c>
      <c r="G76" s="50">
        <f t="shared" ref="G76:G83" si="9">IF(D76=0,0,(E76/D76)*100)</f>
        <v>0</v>
      </c>
    </row>
    <row r="77" spans="1:14" ht="26.25" x14ac:dyDescent="0.25">
      <c r="A77" s="8">
        <v>208000</v>
      </c>
      <c r="B77" s="38" t="s">
        <v>144</v>
      </c>
      <c r="C77" s="37">
        <f>C78+C79</f>
        <v>0</v>
      </c>
      <c r="D77" s="37">
        <f>D78+D79</f>
        <v>0</v>
      </c>
      <c r="E77" s="37">
        <v>0</v>
      </c>
      <c r="F77" s="46">
        <f t="shared" si="8"/>
        <v>0</v>
      </c>
      <c r="G77" s="46">
        <f t="shared" si="9"/>
        <v>0</v>
      </c>
    </row>
    <row r="78" spans="1:14" ht="15" x14ac:dyDescent="0.25">
      <c r="A78" s="2">
        <v>208100</v>
      </c>
      <c r="B78" s="34" t="s">
        <v>145</v>
      </c>
      <c r="C78" s="33">
        <v>0</v>
      </c>
      <c r="D78" s="2">
        <v>0</v>
      </c>
      <c r="E78" s="33">
        <v>0</v>
      </c>
      <c r="F78" s="46">
        <f t="shared" si="8"/>
        <v>0</v>
      </c>
      <c r="G78" s="46">
        <f t="shared" si="9"/>
        <v>0</v>
      </c>
    </row>
    <row r="79" spans="1:14" ht="39" x14ac:dyDescent="0.25">
      <c r="A79" s="2">
        <v>208400</v>
      </c>
      <c r="B79" s="34" t="s">
        <v>146</v>
      </c>
      <c r="C79" s="33">
        <v>0</v>
      </c>
      <c r="D79" s="33">
        <v>0</v>
      </c>
      <c r="E79" s="33">
        <v>0</v>
      </c>
      <c r="F79" s="46">
        <f t="shared" si="8"/>
        <v>0</v>
      </c>
      <c r="G79" s="46">
        <f t="shared" si="9"/>
        <v>0</v>
      </c>
    </row>
    <row r="80" spans="1:14" ht="15" x14ac:dyDescent="0.25">
      <c r="A80" s="8">
        <v>600000</v>
      </c>
      <c r="B80" s="38" t="s">
        <v>147</v>
      </c>
      <c r="C80" s="37">
        <f>C81</f>
        <v>0</v>
      </c>
      <c r="D80" s="37">
        <f t="shared" ref="D80" si="10">D81</f>
        <v>0</v>
      </c>
      <c r="E80" s="37">
        <v>0</v>
      </c>
      <c r="F80" s="46">
        <f t="shared" si="8"/>
        <v>0</v>
      </c>
      <c r="G80" s="46">
        <f t="shared" si="9"/>
        <v>0</v>
      </c>
      <c r="N80" s="79"/>
    </row>
    <row r="81" spans="1:7" ht="15" x14ac:dyDescent="0.25">
      <c r="A81" s="8">
        <v>602000</v>
      </c>
      <c r="B81" s="38" t="s">
        <v>148</v>
      </c>
      <c r="C81" s="37">
        <v>0</v>
      </c>
      <c r="D81" s="37">
        <f t="shared" ref="D81" si="11">D82+D83</f>
        <v>0</v>
      </c>
      <c r="E81" s="37">
        <v>0</v>
      </c>
      <c r="F81" s="46">
        <f t="shared" si="8"/>
        <v>0</v>
      </c>
      <c r="G81" s="46">
        <f t="shared" si="9"/>
        <v>0</v>
      </c>
    </row>
    <row r="82" spans="1:7" ht="15" x14ac:dyDescent="0.25">
      <c r="A82" s="2">
        <v>602100</v>
      </c>
      <c r="B82" s="34" t="s">
        <v>149</v>
      </c>
      <c r="C82" s="33">
        <v>0</v>
      </c>
      <c r="D82" s="2">
        <v>0</v>
      </c>
      <c r="E82" s="33">
        <v>0</v>
      </c>
      <c r="F82" s="46">
        <f t="shared" si="8"/>
        <v>0</v>
      </c>
      <c r="G82" s="46">
        <f t="shared" si="9"/>
        <v>0</v>
      </c>
    </row>
    <row r="83" spans="1:7" ht="39" x14ac:dyDescent="0.25">
      <c r="A83" s="2">
        <v>602400</v>
      </c>
      <c r="B83" s="34" t="s">
        <v>146</v>
      </c>
      <c r="C83" s="33">
        <v>0</v>
      </c>
      <c r="D83" s="33">
        <v>0</v>
      </c>
      <c r="E83" s="33">
        <v>0</v>
      </c>
      <c r="F83" s="54">
        <f t="shared" si="8"/>
        <v>0</v>
      </c>
      <c r="G83" s="54">
        <f t="shared" si="9"/>
        <v>0</v>
      </c>
    </row>
    <row r="84" spans="1:7" x14ac:dyDescent="0.2">
      <c r="C84" s="69"/>
      <c r="D84" s="69"/>
      <c r="E84" s="69"/>
    </row>
  </sheetData>
  <mergeCells count="11">
    <mergeCell ref="A74:B74"/>
    <mergeCell ref="F9:G9"/>
    <mergeCell ref="A5:G5"/>
    <mergeCell ref="A6:G6"/>
    <mergeCell ref="D1:G1"/>
    <mergeCell ref="D2:G2"/>
    <mergeCell ref="A9:A10"/>
    <mergeCell ref="B9:B10"/>
    <mergeCell ref="C9:C10"/>
    <mergeCell ref="D9:D10"/>
    <mergeCell ref="E9:E10"/>
  </mergeCells>
  <pageMargins left="0.51181102362204722" right="0.11811023622047245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Доходи 1 кв.</vt:lpstr>
      <vt:lpstr>Видатки 1 кв.</vt:lpstr>
      <vt:lpstr>'Доходи 1 кв.'!Заголовки_для_друку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Usher</cp:lastModifiedBy>
  <cp:lastPrinted>2022-08-15T11:20:41Z</cp:lastPrinted>
  <dcterms:created xsi:type="dcterms:W3CDTF">2021-05-14T09:52:51Z</dcterms:created>
  <dcterms:modified xsi:type="dcterms:W3CDTF">2022-10-14T07:33:15Z</dcterms:modified>
</cp:coreProperties>
</file>