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2 рік\21 сесія\Бюджет\Виконання за 2021 рік\"/>
    </mc:Choice>
  </mc:AlternateContent>
  <xr:revisionPtr revIDLastSave="0" documentId="13_ncr:1_{B7A27E55-8C5D-44C7-960D-FE48D7362E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ходи 2021" sheetId="1" r:id="rId1"/>
    <sheet name="Видатки 2021" sheetId="2" r:id="rId2"/>
  </sheets>
  <definedNames>
    <definedName name="_xlnm.Print_Titles" localSheetId="0">'Доходи 2021'!$A:$C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2" l="1"/>
  <c r="E86" i="2" s="1"/>
  <c r="E83" i="2"/>
  <c r="E82" i="2" s="1"/>
  <c r="E59" i="2"/>
  <c r="E58" i="2" s="1"/>
  <c r="E55" i="2"/>
  <c r="E54" i="2" s="1"/>
  <c r="E80" i="2" l="1"/>
  <c r="G69" i="2"/>
  <c r="G70" i="2"/>
  <c r="G71" i="2"/>
  <c r="G72" i="2"/>
  <c r="F69" i="2"/>
  <c r="F70" i="2"/>
  <c r="F71" i="2"/>
  <c r="F72" i="2"/>
  <c r="D80" i="2"/>
  <c r="C80" i="2"/>
  <c r="F80" i="2" s="1"/>
  <c r="G73" i="2"/>
  <c r="G74" i="2"/>
  <c r="G75" i="2"/>
  <c r="F73" i="2"/>
  <c r="F74" i="2"/>
  <c r="F75" i="2"/>
  <c r="G67" i="2"/>
  <c r="G68" i="2"/>
  <c r="F67" i="2"/>
  <c r="F68" i="2"/>
  <c r="E52" i="2"/>
  <c r="D52" i="2"/>
  <c r="C52" i="2"/>
  <c r="G45" i="2"/>
  <c r="F45" i="2"/>
  <c r="G40" i="2"/>
  <c r="G41" i="2"/>
  <c r="F40" i="2"/>
  <c r="F41" i="2"/>
  <c r="G27" i="2"/>
  <c r="F27" i="2"/>
  <c r="F97" i="1"/>
  <c r="E97" i="1"/>
  <c r="I97" i="1" s="1"/>
  <c r="D97" i="1"/>
  <c r="H97" i="1" s="1"/>
  <c r="I95" i="1"/>
  <c r="I96" i="1"/>
  <c r="H95" i="1"/>
  <c r="H96" i="1"/>
  <c r="G95" i="1"/>
  <c r="G96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13" i="1"/>
  <c r="I77" i="1"/>
  <c r="I78" i="1"/>
  <c r="H77" i="1"/>
  <c r="H78" i="1"/>
  <c r="G97" i="1" l="1"/>
  <c r="G80" i="2"/>
  <c r="G13" i="2"/>
  <c r="F13" i="2"/>
  <c r="G82" i="2" l="1"/>
  <c r="G83" i="2"/>
  <c r="G84" i="2"/>
  <c r="G85" i="2"/>
  <c r="G86" i="2"/>
  <c r="G87" i="2"/>
  <c r="G88" i="2"/>
  <c r="G89" i="2"/>
  <c r="F82" i="2"/>
  <c r="F83" i="2"/>
  <c r="F84" i="2"/>
  <c r="F85" i="2"/>
  <c r="F86" i="2"/>
  <c r="F87" i="2"/>
  <c r="F88" i="2"/>
  <c r="F89" i="2"/>
  <c r="G78" i="2"/>
  <c r="G76" i="2"/>
  <c r="G77" i="2"/>
  <c r="G79" i="2"/>
  <c r="G64" i="2"/>
  <c r="G65" i="2"/>
  <c r="G66" i="2"/>
  <c r="F76" i="2"/>
  <c r="F77" i="2"/>
  <c r="F79" i="2"/>
  <c r="F64" i="2"/>
  <c r="F65" i="2"/>
  <c r="F66" i="2"/>
  <c r="F63" i="2" l="1"/>
  <c r="F78" i="2"/>
  <c r="G63" i="2"/>
  <c r="G54" i="2"/>
  <c r="G55" i="2"/>
  <c r="G56" i="2"/>
  <c r="G57" i="2"/>
  <c r="G58" i="2"/>
  <c r="G59" i="2"/>
  <c r="G60" i="2"/>
  <c r="G61" i="2"/>
  <c r="F54" i="2"/>
  <c r="F55" i="2"/>
  <c r="F56" i="2"/>
  <c r="F57" i="2"/>
  <c r="F58" i="2"/>
  <c r="F59" i="2"/>
  <c r="F60" i="2"/>
  <c r="F61" i="2"/>
  <c r="G14" i="2"/>
  <c r="G15" i="2"/>
  <c r="G16" i="2"/>
  <c r="G18" i="2"/>
  <c r="G19" i="2"/>
  <c r="G20" i="2"/>
  <c r="G21" i="2"/>
  <c r="G22" i="2"/>
  <c r="G23" i="2"/>
  <c r="G24" i="2"/>
  <c r="G25" i="2"/>
  <c r="G28" i="2"/>
  <c r="G29" i="2"/>
  <c r="G31" i="2"/>
  <c r="G32" i="2"/>
  <c r="G33" i="2"/>
  <c r="G34" i="2"/>
  <c r="G36" i="2"/>
  <c r="G37" i="2"/>
  <c r="G38" i="2"/>
  <c r="G39" i="2"/>
  <c r="G42" i="2"/>
  <c r="G43" i="2"/>
  <c r="G46" i="2"/>
  <c r="G47" i="2"/>
  <c r="G48" i="2"/>
  <c r="G49" i="2"/>
  <c r="G50" i="2"/>
  <c r="G51" i="2"/>
  <c r="F14" i="2"/>
  <c r="F15" i="2"/>
  <c r="F16" i="2"/>
  <c r="F18" i="2"/>
  <c r="F19" i="2"/>
  <c r="F20" i="2"/>
  <c r="F21" i="2"/>
  <c r="F22" i="2"/>
  <c r="F23" i="2"/>
  <c r="F24" i="2"/>
  <c r="F25" i="2"/>
  <c r="F28" i="2"/>
  <c r="F29" i="2"/>
  <c r="F31" i="2"/>
  <c r="F32" i="2"/>
  <c r="F33" i="2"/>
  <c r="F34" i="2"/>
  <c r="F36" i="2"/>
  <c r="F37" i="2"/>
  <c r="F38" i="2"/>
  <c r="F39" i="2"/>
  <c r="F42" i="2"/>
  <c r="F43" i="2"/>
  <c r="F46" i="2"/>
  <c r="F47" i="2"/>
  <c r="F48" i="2"/>
  <c r="F49" i="2"/>
  <c r="F50" i="2"/>
  <c r="F51" i="2"/>
  <c r="F35" i="2"/>
  <c r="F26" i="2"/>
  <c r="F17" i="2"/>
  <c r="F44" i="2" l="1"/>
  <c r="F30" i="2"/>
  <c r="G30" i="2"/>
  <c r="G44" i="2"/>
  <c r="F52" i="2"/>
  <c r="G26" i="2"/>
  <c r="G35" i="2"/>
  <c r="G17" i="2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G52" i="2" l="1"/>
</calcChain>
</file>

<file path=xl/sharedStrings.xml><?xml version="1.0" encoding="utf-8"?>
<sst xmlns="http://schemas.openxmlformats.org/spreadsheetml/2006/main" count="250" uniqueCount="195">
  <si>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</si>
  <si>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</si>
  <si>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</si>
  <si>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</si>
  <si>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</si>
  <si>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</si>
  <si>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</si>
  <si>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</si>
  <si>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</si>
  <si>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</si>
  <si>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</si>
  <si>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</si>
  <si>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</si>
  <si>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</si>
  <si>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</si>
  <si>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</si>
  <si>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</si>
  <si>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</si>
  <si>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</si>
  <si>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</si>
  <si>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</si>
  <si>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</si>
  <si>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</si>
  <si>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</si>
  <si>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</si>
  <si>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</si>
  <si>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</si>
  <si>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</si>
  <si>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</si>
  <si>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</si>
  <si>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</si>
  <si>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</si>
  <si>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</si>
  <si>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</si>
  <si>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</si>
  <si>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</si>
  <si>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</si>
  <si>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</si>
  <si>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</si>
  <si>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</si>
  <si>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</si>
  <si>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</si>
  <si>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</si>
  <si>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</si>
  <si>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</si>
  <si>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</si>
  <si>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</si>
  <si>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</si>
  <si>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</si>
  <si>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</si>
  <si>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</si>
  <si>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</si>
  <si>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</si>
  <si>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</si>
  <si>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</si>
  <si>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</si>
  <si>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Загальний фонд</t>
  </si>
  <si>
    <t>Бюджет на 2021 рік з урахуванням змін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</si>
  <si>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</si>
  <si>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</si>
  <si>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</si>
  <si>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</si>
  <si>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</si>
  <si>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</si>
  <si>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</si>
  <si>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</si>
  <si>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</si>
  <si>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</si>
  <si>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</si>
  <si>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</si>
  <si>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</si>
  <si>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</si>
  <si>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</si>
  <si>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</si>
  <si>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</si>
  <si>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</si>
  <si>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</si>
  <si>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</si>
  <si>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</si>
  <si>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</si>
  <si>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</si>
  <si>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</si>
  <si>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</si>
  <si>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</si>
  <si>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</si>
  <si>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</si>
  <si>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</si>
  <si>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</si>
  <si>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</si>
  <si>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</si>
  <si>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</si>
  <si>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</si>
  <si>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</si>
  <si>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</si>
  <si>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</si>
  <si>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</si>
  <si>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</si>
  <si>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</si>
  <si>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</si>
  <si>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</si>
  <si>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</si>
  <si>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</si>
  <si>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</si>
  <si>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</si>
  <si>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</si>
  <si>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</si>
  <si>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</si>
  <si>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</si>
  <si>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</si>
  <si>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</si>
  <si>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</si>
  <si>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</si>
  <si>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</si>
  <si>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</si>
  <si>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</si>
  <si>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</si>
  <si>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</si>
  <si>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</si>
  <si>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</si>
  <si>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</si>
  <si>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</si>
  <si>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</si>
  <si>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</si>
  <si>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</si>
  <si>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</si>
  <si>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</si>
  <si>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</si>
  <si>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</si>
  <si>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</si>
  <si>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</si>
  <si>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</si>
  <si>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</si>
  <si>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</si>
  <si>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</si>
  <si>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</si>
  <si>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</si>
  <si>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</si>
  <si>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</si>
  <si>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</si>
  <si>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</si>
  <si>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</si>
  <si>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</si>
  <si>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</si>
  <si>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</si>
  <si>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</si>
  <si>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</si>
  <si>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</si>
  <si>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</si>
  <si>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</si>
  <si>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</si>
  <si>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</si>
  <si>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</si>
  <si>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</si>
  <si>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ДЖЕРЕЛА ФІНАНСУВАННЯ ДИФІЦИТУ БЮДЖЕТУ СФ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</si>
  <si>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</si>
  <si>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</si>
  <si>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</si>
  <si>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</si>
  <si>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</si>
  <si>
    <t>Реструктурована сума заборгованості з плати за землю </t>
  </si>
  <si>
    <t>Адміністративний збір за державну реєстрацію речових прав на нерухоме майно та їх обтяжень 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</si>
  <si>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</si>
  <si>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</si>
  <si>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</si>
  <si>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</si>
  <si>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</si>
  <si>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Надходження бюджетних установ від реалізації в установленому порядку майна (крім нерухомого майна) </t>
  </si>
  <si>
    <t>Надання спеціалізованої освіти мистецькими школами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</si>
  <si>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</si>
  <si>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</si>
  <si>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</si>
  <si>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</si>
  <si>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</si>
  <si>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</si>
  <si>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Державне управління</t>
  </si>
  <si>
    <t>0100</t>
  </si>
  <si>
    <t>Усього видатків по спеціальному фонду</t>
  </si>
  <si>
    <t>Звіт про виконання селищного бюджету Березнянської селищної ради за 2021 рік</t>
  </si>
  <si>
    <t>Виконано за 2021 рік</t>
  </si>
  <si>
    <t>"Про виконання селищного бюджету Березнянської селищної ради за 2021 р."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</si>
  <si>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</si>
  <si>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 xml:space="preserve"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</t>
  </si>
  <si>
    <t>Всього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</si>
  <si>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</si>
  <si>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</si>
  <si>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5000</t>
  </si>
  <si>
    <t>Фiзична культура i спорт</t>
  </si>
  <si>
    <t>5012</t>
  </si>
  <si>
    <t>Проведення навчально-тренувальних зборів і змагань з неолімпійських видів спорту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</si>
  <si>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</si>
  <si>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</si>
  <si>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</si>
  <si>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</si>
  <si>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Додаток №1 до рішення ________сесії восьмого скликання Березнянської селищної ради №   від ______2022 року</t>
  </si>
  <si>
    <t>Додаток №2 до рішення 21 сесії восьмого скликання Березнянської селищної ради № 703/21-VІІІ    від 26.08.2022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</si>
</sst>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#0.00"/>
  </numFmts>
  <fonts count="3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82">
    <xf numFmtId="0" fontId="0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0" borderId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2" fillId="9" borderId="11" applyNumberFormat="0" applyAlignment="0" applyProtection="0"/>
    <xf numFmtId="0" fontId="13" fillId="22" borderId="12" applyNumberFormat="0" applyAlignment="0" applyProtection="0"/>
    <xf numFmtId="0" fontId="14" fillId="22" borderId="11" applyNumberFormat="0" applyAlignment="0" applyProtection="0"/>
    <xf numFmtId="0" fontId="15" fillId="0" borderId="13" applyNumberFormat="0" applyFill="0" applyAlignment="0" applyProtection="0"/>
    <xf numFmtId="0" fontId="16" fillId="23" borderId="14" applyNumberFormat="0" applyAlignment="0" applyProtection="0"/>
    <xf numFmtId="0" fontId="17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9" fillId="0" borderId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19" fillId="25" borderId="15" applyNumberFormat="0" applyFont="0" applyAlignment="0" applyProtection="0"/>
    <xf numFmtId="0" fontId="9" fillId="25" borderId="15" applyNumberFormat="0" applyFont="0" applyAlignment="0" applyProtection="0"/>
    <xf numFmtId="0" fontId="22" fillId="0" borderId="16" applyNumberFormat="0" applyFill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1" fillId="0" borderId="0"/>
    <xf numFmtId="0" fontId="29" fillId="0" borderId="0"/>
    <xf numFmtId="0" fontId="19" fillId="0" borderId="0"/>
    <xf numFmtId="164" fontId="28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2" fillId="0" borderId="0" applyNumberFormat="0" applyFill="0" applyBorder="0" applyAlignment="0" applyProtection="0"/>
    <xf numFmtId="0" fontId="8" fillId="25" borderId="15" applyNumberFormat="0" applyFont="0" applyAlignment="0" applyProtection="0"/>
  </cellStyleXfs>
  <cellXfs count="1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/>
    <xf numFmtId="2" fontId="1" fillId="0" borderId="1" xfId="0" applyNumberFormat="1" applyFont="1" applyBorder="1"/>
    <xf numFmtId="0" fontId="1" fillId="2" borderId="1" xfId="0" quotePrefix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2" fontId="4" fillId="0" borderId="0" xfId="0" applyNumberFormat="1" applyFont="1"/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vertical="center" wrapText="1"/>
    </xf>
    <xf numFmtId="0" fontId="1" fillId="26" borderId="8" xfId="0" quotePrefix="1" applyFont="1" applyFill="1" applyBorder="1" applyAlignment="1">
      <alignment vertical="center" wrapText="1"/>
    </xf>
    <xf numFmtId="2" fontId="28" fillId="0" borderId="1" xfId="0" applyNumberFormat="1" applyFont="1" applyBorder="1"/>
    <xf numFmtId="4" fontId="26" fillId="0" borderId="1" xfId="1" applyNumberFormat="1" applyFont="1" applyBorder="1" applyAlignment="1">
      <alignment vertical="center"/>
    </xf>
    <xf numFmtId="4" fontId="27" fillId="27" borderId="1" xfId="1" applyNumberFormat="1" applyFont="1" applyFill="1" applyBorder="1" applyAlignment="1">
      <alignment vertical="center"/>
    </xf>
    <xf numFmtId="0" fontId="1" fillId="0" borderId="3" xfId="0" applyFont="1" applyBorder="1"/>
    <xf numFmtId="2" fontId="4" fillId="0" borderId="0" xfId="0" applyNumberFormat="1" applyFont="1" applyAlignment="1">
      <alignment horizontal="right"/>
    </xf>
    <xf numFmtId="0" fontId="1" fillId="2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0" fillId="26" borderId="1" xfId="0" applyFill="1" applyBorder="1"/>
    <xf numFmtId="0" fontId="0" fillId="26" borderId="1" xfId="0" applyFill="1" applyBorder="1" applyAlignment="1">
      <alignment wrapText="1"/>
    </xf>
    <xf numFmtId="165" fontId="0" fillId="26" borderId="1" xfId="0" applyNumberFormat="1" applyFill="1" applyBorder="1"/>
    <xf numFmtId="165" fontId="1" fillId="26" borderId="1" xfId="0" applyNumberFormat="1" applyFont="1" applyFill="1" applyBorder="1"/>
    <xf numFmtId="0" fontId="1" fillId="26" borderId="1" xfId="0" applyFont="1" applyFill="1" applyBorder="1"/>
    <xf numFmtId="0" fontId="1" fillId="26" borderId="1" xfId="0" applyFont="1" applyFill="1" applyBorder="1" applyAlignment="1">
      <alignment wrapText="1"/>
    </xf>
    <xf numFmtId="165" fontId="5" fillId="26" borderId="1" xfId="0" applyNumberFormat="1" applyFont="1" applyFill="1" applyBorder="1"/>
    <xf numFmtId="165" fontId="1" fillId="28" borderId="1" xfId="0" applyNumberFormat="1" applyFont="1" applyFill="1" applyBorder="1"/>
    <xf numFmtId="165" fontId="1" fillId="3" borderId="1" xfId="0" applyNumberFormat="1" applyFont="1" applyFill="1" applyBorder="1"/>
    <xf numFmtId="165" fontId="1" fillId="29" borderId="1" xfId="0" applyNumberFormat="1" applyFont="1" applyFill="1" applyBorder="1"/>
    <xf numFmtId="0" fontId="0" fillId="28" borderId="1" xfId="0" applyFill="1" applyBorder="1"/>
    <xf numFmtId="0" fontId="6" fillId="28" borderId="1" xfId="0" applyFont="1" applyFill="1" applyBorder="1" applyAlignment="1">
      <alignment horizontal="center" vertical="center"/>
    </xf>
    <xf numFmtId="0" fontId="0" fillId="28" borderId="1" xfId="0" applyFill="1" applyBorder="1" applyAlignment="1">
      <alignment horizontal="center"/>
    </xf>
    <xf numFmtId="0" fontId="1" fillId="28" borderId="1" xfId="0" applyFont="1" applyFill="1" applyBorder="1" applyAlignment="1">
      <alignment horizontal="center"/>
    </xf>
    <xf numFmtId="0" fontId="1" fillId="28" borderId="1" xfId="0" applyFont="1" applyFill="1" applyBorder="1" applyAlignment="1">
      <alignment horizontal="center" vertical="center"/>
    </xf>
    <xf numFmtId="2" fontId="6" fillId="28" borderId="1" xfId="0" applyNumberFormat="1" applyFont="1" applyFill="1" applyBorder="1"/>
    <xf numFmtId="165" fontId="6" fillId="28" borderId="1" xfId="0" applyNumberFormat="1" applyFont="1" applyFill="1" applyBorder="1"/>
    <xf numFmtId="2" fontId="1" fillId="27" borderId="1" xfId="0" applyNumberFormat="1" applyFont="1" applyFill="1" applyBorder="1" applyAlignment="1">
      <alignment horizontal="center" vertical="center"/>
    </xf>
    <xf numFmtId="4" fontId="26" fillId="0" borderId="1" xfId="1" applyNumberFormat="1" applyFont="1" applyBorder="1" applyAlignment="1">
      <alignment horizontal="right" vertical="center"/>
    </xf>
    <xf numFmtId="2" fontId="28" fillId="0" borderId="1" xfId="0" applyNumberFormat="1" applyFont="1" applyBorder="1" applyAlignment="1">
      <alignment horizontal="center" vertical="center"/>
    </xf>
    <xf numFmtId="0" fontId="26" fillId="0" borderId="1" xfId="62" applyFont="1" applyBorder="1" applyAlignment="1">
      <alignment vertical="center" wrapText="1"/>
    </xf>
    <xf numFmtId="0" fontId="26" fillId="0" borderId="1" xfId="62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4" fontId="1" fillId="0" borderId="3" xfId="0" applyNumberFormat="1" applyFont="1" applyBorder="1"/>
    <xf numFmtId="2" fontId="1" fillId="0" borderId="3" xfId="0" applyNumberFormat="1" applyFont="1" applyBorder="1"/>
    <xf numFmtId="4" fontId="1" fillId="0" borderId="1" xfId="0" applyNumberFormat="1" applyFont="1" applyBorder="1"/>
    <xf numFmtId="2" fontId="1" fillId="0" borderId="5" xfId="0" applyNumberFormat="1" applyFont="1" applyBorder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164" fontId="1" fillId="0" borderId="1" xfId="64" applyFont="1" applyBorder="1"/>
    <xf numFmtId="164" fontId="1" fillId="0" borderId="5" xfId="64" applyFont="1" applyBorder="1"/>
    <xf numFmtId="2" fontId="1" fillId="0" borderId="3" xfId="0" applyNumberFormat="1" applyFont="1" applyBorder="1" applyAlignment="1">
      <alignment vertical="center"/>
    </xf>
    <xf numFmtId="0" fontId="0" fillId="28" borderId="9" xfId="0" applyFill="1" applyBorder="1" applyAlignment="1">
      <alignment horizontal="center" vertical="center" wrapText="1"/>
    </xf>
    <xf numFmtId="0" fontId="0" fillId="28" borderId="8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6" fillId="28" borderId="8" xfId="0" applyFont="1" applyFill="1" applyBorder="1" applyAlignment="1">
      <alignment horizontal="center" vertical="center" wrapText="1"/>
    </xf>
    <xf numFmtId="2" fontId="28" fillId="27" borderId="1" xfId="0" applyNumberFormat="1" applyFont="1" applyFill="1" applyBorder="1" applyAlignment="1">
      <alignment horizontal="center" vertical="center"/>
    </xf>
    <xf numFmtId="0" fontId="28" fillId="26" borderId="9" xfId="0" applyFont="1" applyFill="1" applyBorder="1"/>
    <xf numFmtId="0" fontId="28" fillId="26" borderId="8" xfId="0" applyFont="1" applyFill="1" applyBorder="1"/>
    <xf numFmtId="2" fontId="28" fillId="26" borderId="8" xfId="0" applyNumberFormat="1" applyFont="1" applyFill="1" applyBorder="1"/>
    <xf numFmtId="2" fontId="28" fillId="26" borderId="10" xfId="0" applyNumberFormat="1" applyFont="1" applyFill="1" applyBorder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4" fontId="28" fillId="0" borderId="1" xfId="0" applyNumberFormat="1" applyFont="1" applyBorder="1" applyAlignment="1">
      <alignment vertical="center"/>
    </xf>
    <xf numFmtId="0" fontId="28" fillId="0" borderId="1" xfId="0" applyFont="1" applyBorder="1"/>
    <xf numFmtId="2" fontId="28" fillId="0" borderId="1" xfId="0" applyNumberFormat="1" applyFont="1" applyBorder="1" applyAlignment="1">
      <alignment vertical="center"/>
    </xf>
    <xf numFmtId="0" fontId="28" fillId="2" borderId="1" xfId="0" applyFont="1" applyFill="1" applyBorder="1"/>
    <xf numFmtId="0" fontId="28" fillId="0" borderId="5" xfId="0" applyFont="1" applyBorder="1"/>
    <xf numFmtId="0" fontId="28" fillId="0" borderId="2" xfId="0" applyFont="1" applyBorder="1" applyAlignment="1">
      <alignment vertical="center" wrapText="1"/>
    </xf>
    <xf numFmtId="0" fontId="27" fillId="27" borderId="1" xfId="1" applyFont="1" applyFill="1" applyBorder="1" applyAlignment="1">
      <alignment horizontal="center" vertical="center"/>
    </xf>
    <xf numFmtId="0" fontId="27" fillId="27" borderId="1" xfId="1" applyFont="1" applyFill="1" applyBorder="1" applyAlignment="1">
      <alignment vertical="center" wrapText="1"/>
    </xf>
    <xf numFmtId="0" fontId="27" fillId="27" borderId="1" xfId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vertical="center"/>
    </xf>
    <xf numFmtId="0" fontId="6" fillId="30" borderId="1" xfId="0" applyFont="1" applyFill="1" applyBorder="1"/>
    <xf numFmtId="4" fontId="33" fillId="30" borderId="1" xfId="1" applyNumberFormat="1" applyFont="1" applyFill="1" applyBorder="1"/>
    <xf numFmtId="2" fontId="4" fillId="30" borderId="1" xfId="0" applyNumberFormat="1" applyFont="1" applyFill="1" applyBorder="1" applyAlignment="1">
      <alignment horizontal="right"/>
    </xf>
    <xf numFmtId="0" fontId="6" fillId="28" borderId="9" xfId="0" applyFont="1" applyFill="1" applyBorder="1"/>
    <xf numFmtId="2" fontId="6" fillId="28" borderId="8" xfId="0" applyNumberFormat="1" applyFont="1" applyFill="1" applyBorder="1"/>
    <xf numFmtId="2" fontId="6" fillId="28" borderId="10" xfId="0" applyNumberFormat="1" applyFont="1" applyFill="1" applyBorder="1"/>
    <xf numFmtId="0" fontId="27" fillId="2" borderId="1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27" fillId="2" borderId="1" xfId="62" applyFont="1" applyFill="1" applyBorder="1" applyAlignment="1">
      <alignment horizontal="center" vertical="center"/>
    </xf>
    <xf numFmtId="0" fontId="27" fillId="2" borderId="1" xfId="62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right" vertical="center"/>
    </xf>
    <xf numFmtId="2" fontId="6" fillId="30" borderId="1" xfId="0" applyNumberFormat="1" applyFont="1" applyFill="1" applyBorder="1" applyAlignment="1">
      <alignment horizontal="center"/>
    </xf>
    <xf numFmtId="2" fontId="1" fillId="28" borderId="1" xfId="0" applyNumberFormat="1" applyFont="1" applyFill="1" applyBorder="1"/>
    <xf numFmtId="4" fontId="27" fillId="30" borderId="1" xfId="1" applyNumberFormat="1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9" borderId="2" xfId="0" applyFont="1" applyFill="1" applyBorder="1"/>
    <xf numFmtId="0" fontId="1" fillId="29" borderId="4" xfId="0" applyFont="1" applyFill="1" applyBorder="1"/>
    <xf numFmtId="0" fontId="1" fillId="3" borderId="1" xfId="0" applyFont="1" applyFill="1" applyBorder="1"/>
    <xf numFmtId="0" fontId="1" fillId="29" borderId="1" xfId="0" applyFont="1" applyFill="1" applyBorder="1"/>
    <xf numFmtId="0" fontId="6" fillId="28" borderId="1" xfId="0" applyFont="1" applyFill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/>
  </cellXfs>
  <cellStyles count="82">
    <cellStyle name="20% - Акцент1" xfId="2" xr:uid="{00000000-0005-0000-0000-000000000000}"/>
    <cellStyle name="20% — акцент1" xfId="3" xr:uid="{00000000-0005-0000-0000-000001000000}"/>
    <cellStyle name="20% - Акцент1_Додаток 1 " xfId="65" xr:uid="{00000000-0005-0000-0000-000002000000}"/>
    <cellStyle name="20% - Акцент2" xfId="4" xr:uid="{00000000-0005-0000-0000-000003000000}"/>
    <cellStyle name="20% — акцент2" xfId="5" xr:uid="{00000000-0005-0000-0000-000004000000}"/>
    <cellStyle name="20% - Акцент2_Додаток 1 " xfId="66" xr:uid="{00000000-0005-0000-0000-000005000000}"/>
    <cellStyle name="20% - Акцент3" xfId="6" xr:uid="{00000000-0005-0000-0000-000006000000}"/>
    <cellStyle name="20% — акцент3" xfId="7" xr:uid="{00000000-0005-0000-0000-000007000000}"/>
    <cellStyle name="20% - Акцент3_Додаток 1 " xfId="67" xr:uid="{00000000-0005-0000-0000-000008000000}"/>
    <cellStyle name="20% - Акцент4" xfId="8" xr:uid="{00000000-0005-0000-0000-000009000000}"/>
    <cellStyle name="20% — акцент4" xfId="9" xr:uid="{00000000-0005-0000-0000-00000A000000}"/>
    <cellStyle name="20% - Акцент4_Додаток 1 " xfId="68" xr:uid="{00000000-0005-0000-0000-00000B000000}"/>
    <cellStyle name="20% - Акцент5" xfId="10" xr:uid="{00000000-0005-0000-0000-00000C000000}"/>
    <cellStyle name="20% — акцент5" xfId="11" xr:uid="{00000000-0005-0000-0000-00000D000000}"/>
    <cellStyle name="20% - Акцент5_Додаток 1 " xfId="69" xr:uid="{00000000-0005-0000-0000-00000E000000}"/>
    <cellStyle name="20% - Акцент6" xfId="12" xr:uid="{00000000-0005-0000-0000-00000F000000}"/>
    <cellStyle name="20% — акцент6" xfId="13" xr:uid="{00000000-0005-0000-0000-000010000000}"/>
    <cellStyle name="20% - Акцент6_Додаток 1 " xfId="70" xr:uid="{00000000-0005-0000-0000-000011000000}"/>
    <cellStyle name="40% - Акцент1" xfId="14" xr:uid="{00000000-0005-0000-0000-000012000000}"/>
    <cellStyle name="40% — акцент1" xfId="15" xr:uid="{00000000-0005-0000-0000-000013000000}"/>
    <cellStyle name="40% - Акцент1_Додаток 1 " xfId="71" xr:uid="{00000000-0005-0000-0000-000014000000}"/>
    <cellStyle name="40% - Акцент2" xfId="16" xr:uid="{00000000-0005-0000-0000-000015000000}"/>
    <cellStyle name="40% — акцент2" xfId="17" xr:uid="{00000000-0005-0000-0000-000016000000}"/>
    <cellStyle name="40% - Акцент2_Додаток 1 " xfId="72" xr:uid="{00000000-0005-0000-0000-000017000000}"/>
    <cellStyle name="40% - Акцент3" xfId="18" xr:uid="{00000000-0005-0000-0000-000018000000}"/>
    <cellStyle name="40% — акцент3" xfId="19" xr:uid="{00000000-0005-0000-0000-000019000000}"/>
    <cellStyle name="40% - Акцент3_Додаток 1 " xfId="73" xr:uid="{00000000-0005-0000-0000-00001A000000}"/>
    <cellStyle name="40% - Акцент4" xfId="20" xr:uid="{00000000-0005-0000-0000-00001B000000}"/>
    <cellStyle name="40% — акцент4" xfId="21" xr:uid="{00000000-0005-0000-0000-00001C000000}"/>
    <cellStyle name="40% - Акцент4_Додаток 1 " xfId="74" xr:uid="{00000000-0005-0000-0000-00001D000000}"/>
    <cellStyle name="40% - Акцент5" xfId="22" xr:uid="{00000000-0005-0000-0000-00001E000000}"/>
    <cellStyle name="40% — акцент5" xfId="23" xr:uid="{00000000-0005-0000-0000-00001F000000}"/>
    <cellStyle name="40% - Акцент5_Додаток 1 " xfId="75" xr:uid="{00000000-0005-0000-0000-000020000000}"/>
    <cellStyle name="40% - Акцент6" xfId="24" xr:uid="{00000000-0005-0000-0000-000021000000}"/>
    <cellStyle name="40% — акцент6" xfId="25" xr:uid="{00000000-0005-0000-0000-000022000000}"/>
    <cellStyle name="40% - Акцент6_Додаток 1 " xfId="76" xr:uid="{00000000-0005-0000-0000-000023000000}"/>
    <cellStyle name="60% - Акцент1" xfId="26" xr:uid="{00000000-0005-0000-0000-000024000000}"/>
    <cellStyle name="60% — акцент1" xfId="27" xr:uid="{00000000-0005-0000-0000-000025000000}"/>
    <cellStyle name="60% - Акцент2" xfId="28" xr:uid="{00000000-0005-0000-0000-000026000000}"/>
    <cellStyle name="60% — акцент2" xfId="29" xr:uid="{00000000-0005-0000-0000-000027000000}"/>
    <cellStyle name="60% - Акцент3" xfId="30" xr:uid="{00000000-0005-0000-0000-000028000000}"/>
    <cellStyle name="60% — акцент3" xfId="31" xr:uid="{00000000-0005-0000-0000-000029000000}"/>
    <cellStyle name="60% - Акцент4" xfId="32" xr:uid="{00000000-0005-0000-0000-00002A000000}"/>
    <cellStyle name="60% — акцент4" xfId="33" xr:uid="{00000000-0005-0000-0000-00002B000000}"/>
    <cellStyle name="60% - Акцент5" xfId="34" xr:uid="{00000000-0005-0000-0000-00002C000000}"/>
    <cellStyle name="60% — акцент5" xfId="35" xr:uid="{00000000-0005-0000-0000-00002D000000}"/>
    <cellStyle name="60% - Акцент6" xfId="36" xr:uid="{00000000-0005-0000-0000-00002E000000}"/>
    <cellStyle name="60% — акцент6" xfId="37" xr:uid="{00000000-0005-0000-0000-00002F000000}"/>
    <cellStyle name="Normal_Доходи" xfId="38" xr:uid="{00000000-0005-0000-0000-000030000000}"/>
    <cellStyle name="Акцент1" xfId="39" xr:uid="{00000000-0005-0000-0000-000031000000}"/>
    <cellStyle name="Акцент2" xfId="40" xr:uid="{00000000-0005-0000-0000-000032000000}"/>
    <cellStyle name="Акцент3" xfId="41" xr:uid="{00000000-0005-0000-0000-000033000000}"/>
    <cellStyle name="Акцент4" xfId="42" xr:uid="{00000000-0005-0000-0000-000034000000}"/>
    <cellStyle name="Акцент5" xfId="43" xr:uid="{00000000-0005-0000-0000-000035000000}"/>
    <cellStyle name="Акцент6" xfId="44" xr:uid="{00000000-0005-0000-0000-000036000000}"/>
    <cellStyle name="Ввод " xfId="45" xr:uid="{00000000-0005-0000-0000-000037000000}"/>
    <cellStyle name="Вывод" xfId="46" xr:uid="{00000000-0005-0000-0000-000038000000}"/>
    <cellStyle name="Вычисление" xfId="47" xr:uid="{00000000-0005-0000-0000-000039000000}"/>
    <cellStyle name="Заголовок 1 2" xfId="77" xr:uid="{00000000-0005-0000-0000-00003A000000}"/>
    <cellStyle name="Заголовок 2 2" xfId="78" xr:uid="{00000000-0005-0000-0000-00003B000000}"/>
    <cellStyle name="Заголовок 3 2" xfId="79" xr:uid="{00000000-0005-0000-0000-00003C000000}"/>
    <cellStyle name="Заголовок 4 2" xfId="80" xr:uid="{00000000-0005-0000-0000-00003D000000}"/>
    <cellStyle name="Звичайний" xfId="0" builtinId="0"/>
    <cellStyle name="Звичайний 2" xfId="1" xr:uid="{00000000-0005-0000-0000-00003E000000}"/>
    <cellStyle name="Звичайний 2 2" xfId="61" xr:uid="{00000000-0005-0000-0000-00003F000000}"/>
    <cellStyle name="Звичайний 2 3" xfId="62" xr:uid="{00000000-0005-0000-0000-000040000000}"/>
    <cellStyle name="Звичайний 3" xfId="63" xr:uid="{00000000-0005-0000-0000-000041000000}"/>
    <cellStyle name="Итог" xfId="48" xr:uid="{00000000-0005-0000-0000-000042000000}"/>
    <cellStyle name="Контрольная ячейка" xfId="49" xr:uid="{00000000-0005-0000-0000-000043000000}"/>
    <cellStyle name="Название" xfId="50" xr:uid="{00000000-0005-0000-0000-000044000000}"/>
    <cellStyle name="Нейтральный" xfId="51" xr:uid="{00000000-0005-0000-0000-000045000000}"/>
    <cellStyle name="Обычный 2" xfId="52" xr:uid="{00000000-0005-0000-0000-000047000000}"/>
    <cellStyle name="Плохой" xfId="53" xr:uid="{00000000-0005-0000-0000-000048000000}"/>
    <cellStyle name="Пояснение" xfId="54" xr:uid="{00000000-0005-0000-0000-000049000000}"/>
    <cellStyle name="Примечание" xfId="55" xr:uid="{00000000-0005-0000-0000-00004A000000}"/>
    <cellStyle name="Примечание 2" xfId="56" xr:uid="{00000000-0005-0000-0000-00004B000000}"/>
    <cellStyle name="Примечание_Xl0000003_1" xfId="81" xr:uid="{00000000-0005-0000-0000-00004C000000}"/>
    <cellStyle name="Связанная ячейка" xfId="57" xr:uid="{00000000-0005-0000-0000-00004D000000}"/>
    <cellStyle name="Стиль 1" xfId="58" xr:uid="{00000000-0005-0000-0000-00004E000000}"/>
    <cellStyle name="Текст предупреждения" xfId="59" xr:uid="{00000000-0005-0000-0000-00004F000000}"/>
    <cellStyle name="Фінансовий" xfId="64" builtinId="3"/>
    <cellStyle name="Хороший" xfId="60" xr:uid="{00000000-0005-0000-0000-000051000000}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"/>
  <sheetViews>
    <sheetView workbookViewId="0">
      <selection activeCell="C2" sqref="C2"/>
    </sheetView>
  </sheetViews>
  <sheetFormatPr defaultRowHeight="12.75" x14ac:dyDescent="0.2"/>
  <cols>
    <col min="1" max="1" width="0.140625" customWidth="1"/>
    <col min="2" max="2" width="9.140625" customWidth="1"/>
    <col min="3" max="3" width="40.5703125" customWidth="1"/>
    <col min="4" max="4" width="12.140625" customWidth="1"/>
    <col min="5" max="5" width="12.7109375" customWidth="1"/>
    <col min="6" max="6" width="13.140625" customWidth="1"/>
    <col min="7" max="7" width="12.28515625" customWidth="1"/>
    <col min="8" max="8" width="12.5703125" customWidth="1"/>
    <col min="9" max="9" width="12.710937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102" t="s">
        <v>193</v>
      </c>
      <c r="G1" s="102"/>
      <c r="H1" s="102"/>
      <c r="I1" s="102"/>
    </row>
    <row r="2" spans="2:9" ht="26.25" customHeight="1" x14ac:dyDescent="0.2">
      <c r="F2" s="102" t="s">
        <v>179</v>
      </c>
      <c r="G2" s="102"/>
      <c r="H2" s="102"/>
      <c r="I2" s="102"/>
    </row>
    <row r="3" spans="2:9" x14ac:dyDescent="0.2">
      <c r="H3" s="10"/>
      <c r="I3" s="10"/>
    </row>
    <row r="4" spans="2:9" x14ac:dyDescent="0.2">
      <c r="H4" s="10"/>
      <c r="I4" s="10"/>
    </row>
    <row r="5" spans="2:9" x14ac:dyDescent="0.2">
      <c r="H5" s="10"/>
      <c r="I5" s="10"/>
    </row>
    <row r="6" spans="2:9" ht="18.75" x14ac:dyDescent="0.2">
      <c r="B6" s="103" t="s">
        <v>177</v>
      </c>
      <c r="C6" s="104"/>
      <c r="D6" s="104"/>
      <c r="E6" s="104"/>
      <c r="F6" s="104"/>
      <c r="G6" s="104"/>
      <c r="H6" s="104"/>
      <c r="I6" s="104"/>
    </row>
    <row r="7" spans="2:9" ht="15" x14ac:dyDescent="0.2">
      <c r="B7" s="105" t="s">
        <v>65</v>
      </c>
      <c r="C7" s="105"/>
      <c r="D7" s="105"/>
      <c r="E7" s="105"/>
      <c r="F7" s="105"/>
      <c r="G7" s="105"/>
      <c r="H7" s="105"/>
      <c r="I7" s="105"/>
    </row>
    <row r="8" spans="2:9" x14ac:dyDescent="0.2">
      <c r="I8" t="s">
        <v>0</v>
      </c>
    </row>
    <row r="9" spans="2:9" ht="12.75" customHeight="1" x14ac:dyDescent="0.2">
      <c r="B9" s="98" t="s">
        <v>1</v>
      </c>
      <c r="C9" s="98" t="s">
        <v>2</v>
      </c>
      <c r="D9" s="100" t="s">
        <v>57</v>
      </c>
      <c r="E9" s="100" t="s">
        <v>58</v>
      </c>
      <c r="F9" s="100" t="s">
        <v>178</v>
      </c>
      <c r="G9" s="98" t="s">
        <v>3</v>
      </c>
      <c r="H9" s="98" t="s">
        <v>64</v>
      </c>
      <c r="I9" s="99"/>
    </row>
    <row r="10" spans="2:9" ht="63.75" x14ac:dyDescent="0.2">
      <c r="B10" s="99"/>
      <c r="C10" s="99"/>
      <c r="D10" s="101"/>
      <c r="E10" s="101"/>
      <c r="F10" s="101"/>
      <c r="G10" s="101"/>
      <c r="H10" s="3" t="s">
        <v>59</v>
      </c>
      <c r="I10" s="3" t="s">
        <v>60</v>
      </c>
    </row>
    <row r="11" spans="2:9" x14ac:dyDescent="0.2">
      <c r="B11" s="1">
        <v>1</v>
      </c>
      <c r="C11" s="1">
        <v>2</v>
      </c>
      <c r="D11" s="9">
        <v>3</v>
      </c>
      <c r="E11" s="9">
        <v>4</v>
      </c>
      <c r="F11" s="8">
        <v>5</v>
      </c>
      <c r="G11" s="8" t="s">
        <v>61</v>
      </c>
      <c r="H11" s="2" t="s">
        <v>62</v>
      </c>
      <c r="I11" s="4" t="s">
        <v>63</v>
      </c>
    </row>
    <row r="12" spans="2:9" ht="15" x14ac:dyDescent="0.2">
      <c r="B12" s="38"/>
      <c r="C12" s="36" t="s">
        <v>56</v>
      </c>
      <c r="D12" s="21"/>
      <c r="E12" s="21"/>
      <c r="F12" s="39"/>
      <c r="G12" s="39"/>
      <c r="H12" s="39"/>
      <c r="I12" s="35"/>
    </row>
    <row r="13" spans="2:9" x14ac:dyDescent="0.2">
      <c r="B13" s="29">
        <v>10000000</v>
      </c>
      <c r="C13" s="30" t="s">
        <v>4</v>
      </c>
      <c r="D13" s="28">
        <v>26721400</v>
      </c>
      <c r="E13" s="28">
        <v>26721400</v>
      </c>
      <c r="F13" s="28">
        <v>30662101.420000006</v>
      </c>
      <c r="G13" s="28">
        <f>F13-E13</f>
        <v>3940701.4200000055</v>
      </c>
      <c r="H13" s="28">
        <f t="shared" ref="H13:H47" si="0">IF(D13=0,0,F13/D13*100)</f>
        <v>114.74736136579673</v>
      </c>
      <c r="I13" s="28">
        <f t="shared" ref="I13:I47" si="1">IF(E13=0,0,F13/E13*100)</f>
        <v>114.74736136579673</v>
      </c>
    </row>
    <row r="14" spans="2:9" ht="25.5" x14ac:dyDescent="0.2">
      <c r="B14" s="22">
        <v>11000000</v>
      </c>
      <c r="C14" s="23" t="s">
        <v>5</v>
      </c>
      <c r="D14" s="24">
        <v>11660000</v>
      </c>
      <c r="E14" s="24">
        <v>11660000</v>
      </c>
      <c r="F14" s="24">
        <v>13295212.279999999</v>
      </c>
      <c r="G14" s="5">
        <f t="shared" ref="G14:G77" si="2">F14-E14</f>
        <v>1635212.2799999993</v>
      </c>
      <c r="H14" s="5">
        <f t="shared" si="0"/>
        <v>114.02411903945111</v>
      </c>
      <c r="I14" s="5">
        <f t="shared" si="1"/>
        <v>114.02411903945111</v>
      </c>
    </row>
    <row r="15" spans="2:9" x14ac:dyDescent="0.2">
      <c r="B15" s="22">
        <v>11010000</v>
      </c>
      <c r="C15" s="23" t="s">
        <v>6</v>
      </c>
      <c r="D15" s="24">
        <v>11660000</v>
      </c>
      <c r="E15" s="24">
        <v>11660000</v>
      </c>
      <c r="F15" s="24">
        <v>13294942.279999999</v>
      </c>
      <c r="G15" s="5">
        <f t="shared" si="2"/>
        <v>1634942.2799999993</v>
      </c>
      <c r="H15" s="5">
        <f t="shared" si="0"/>
        <v>114.02180343053172</v>
      </c>
      <c r="I15" s="5">
        <f t="shared" si="1"/>
        <v>114.02180343053172</v>
      </c>
    </row>
    <row r="16" spans="2:9" ht="38.25" x14ac:dyDescent="0.2">
      <c r="B16" s="22">
        <v>11010100</v>
      </c>
      <c r="C16" s="23" t="s">
        <v>7</v>
      </c>
      <c r="D16" s="24">
        <v>6700000</v>
      </c>
      <c r="E16" s="24">
        <v>6700000</v>
      </c>
      <c r="F16" s="24">
        <v>9152587.4399999995</v>
      </c>
      <c r="G16" s="5">
        <f t="shared" si="2"/>
        <v>2452587.4399999995</v>
      </c>
      <c r="H16" s="5">
        <f t="shared" si="0"/>
        <v>136.60578268656715</v>
      </c>
      <c r="I16" s="5">
        <f t="shared" si="1"/>
        <v>136.60578268656715</v>
      </c>
    </row>
    <row r="17" spans="2:9" ht="38.25" x14ac:dyDescent="0.2">
      <c r="B17" s="22">
        <v>11010400</v>
      </c>
      <c r="C17" s="23" t="s">
        <v>8</v>
      </c>
      <c r="D17" s="24">
        <v>3500000</v>
      </c>
      <c r="E17" s="24">
        <v>3500000</v>
      </c>
      <c r="F17" s="24">
        <v>4018393.33</v>
      </c>
      <c r="G17" s="5">
        <f t="shared" si="2"/>
        <v>518393.33000000007</v>
      </c>
      <c r="H17" s="5">
        <f t="shared" si="0"/>
        <v>114.81123799999999</v>
      </c>
      <c r="I17" s="5">
        <f t="shared" si="1"/>
        <v>114.81123799999999</v>
      </c>
    </row>
    <row r="18" spans="2:9" ht="38.25" x14ac:dyDescent="0.2">
      <c r="B18" s="22">
        <v>11010500</v>
      </c>
      <c r="C18" s="23" t="s">
        <v>9</v>
      </c>
      <c r="D18" s="24">
        <v>1460000</v>
      </c>
      <c r="E18" s="24">
        <v>1460000</v>
      </c>
      <c r="F18" s="24">
        <v>123961.51000000001</v>
      </c>
      <c r="G18" s="5">
        <f t="shared" si="2"/>
        <v>-1336038.49</v>
      </c>
      <c r="H18" s="5">
        <f t="shared" si="0"/>
        <v>8.4905143835616439</v>
      </c>
      <c r="I18" s="5">
        <f t="shared" si="1"/>
        <v>8.4905143835616439</v>
      </c>
    </row>
    <row r="19" spans="2:9" x14ac:dyDescent="0.2">
      <c r="B19" s="22">
        <v>11020000</v>
      </c>
      <c r="C19" s="23" t="s">
        <v>154</v>
      </c>
      <c r="D19" s="24">
        <v>0</v>
      </c>
      <c r="E19" s="24">
        <v>0</v>
      </c>
      <c r="F19" s="24">
        <v>270</v>
      </c>
      <c r="G19" s="5">
        <f t="shared" si="2"/>
        <v>270</v>
      </c>
      <c r="H19" s="5">
        <f t="shared" si="0"/>
        <v>0</v>
      </c>
      <c r="I19" s="5">
        <f t="shared" si="1"/>
        <v>0</v>
      </c>
    </row>
    <row r="20" spans="2:9" ht="25.5" x14ac:dyDescent="0.2">
      <c r="B20" s="22">
        <v>11020200</v>
      </c>
      <c r="C20" s="23" t="s">
        <v>155</v>
      </c>
      <c r="D20" s="24">
        <v>0</v>
      </c>
      <c r="E20" s="24">
        <v>0</v>
      </c>
      <c r="F20" s="24">
        <v>270</v>
      </c>
      <c r="G20" s="5">
        <f t="shared" si="2"/>
        <v>270</v>
      </c>
      <c r="H20" s="5">
        <f t="shared" si="0"/>
        <v>0</v>
      </c>
      <c r="I20" s="5">
        <f t="shared" si="1"/>
        <v>0</v>
      </c>
    </row>
    <row r="21" spans="2:9" ht="25.5" x14ac:dyDescent="0.2">
      <c r="B21" s="22">
        <v>13000000</v>
      </c>
      <c r="C21" s="23" t="s">
        <v>10</v>
      </c>
      <c r="D21" s="24">
        <v>700000</v>
      </c>
      <c r="E21" s="24">
        <v>700000</v>
      </c>
      <c r="F21" s="24">
        <v>594606.05000000005</v>
      </c>
      <c r="G21" s="5">
        <f t="shared" si="2"/>
        <v>-105393.94999999995</v>
      </c>
      <c r="H21" s="5">
        <f t="shared" si="0"/>
        <v>84.943721428571436</v>
      </c>
      <c r="I21" s="5">
        <f t="shared" si="1"/>
        <v>84.943721428571436</v>
      </c>
    </row>
    <row r="22" spans="2:9" ht="25.5" x14ac:dyDescent="0.2">
      <c r="B22" s="22">
        <v>13010000</v>
      </c>
      <c r="C22" s="23" t="s">
        <v>11</v>
      </c>
      <c r="D22" s="24">
        <v>700000</v>
      </c>
      <c r="E22" s="24">
        <v>700000</v>
      </c>
      <c r="F22" s="24">
        <v>593691.49</v>
      </c>
      <c r="G22" s="5">
        <f t="shared" si="2"/>
        <v>-106308.51000000001</v>
      </c>
      <c r="H22" s="5">
        <f t="shared" si="0"/>
        <v>84.813069999999996</v>
      </c>
      <c r="I22" s="5">
        <f t="shared" si="1"/>
        <v>84.813069999999996</v>
      </c>
    </row>
    <row r="23" spans="2:9" ht="51" x14ac:dyDescent="0.2">
      <c r="B23" s="22">
        <v>13010100</v>
      </c>
      <c r="C23" s="23" t="s">
        <v>12</v>
      </c>
      <c r="D23" s="24">
        <v>0</v>
      </c>
      <c r="E23" s="24">
        <v>0</v>
      </c>
      <c r="F23" s="24">
        <v>205224.19</v>
      </c>
      <c r="G23" s="5">
        <f t="shared" si="2"/>
        <v>205224.19</v>
      </c>
      <c r="H23" s="5">
        <f t="shared" si="0"/>
        <v>0</v>
      </c>
      <c r="I23" s="5">
        <f t="shared" si="1"/>
        <v>0</v>
      </c>
    </row>
    <row r="24" spans="2:9" ht="63.75" x14ac:dyDescent="0.2">
      <c r="B24" s="22">
        <v>13010200</v>
      </c>
      <c r="C24" s="23" t="s">
        <v>13</v>
      </c>
      <c r="D24" s="24">
        <v>700000</v>
      </c>
      <c r="E24" s="24">
        <v>700000</v>
      </c>
      <c r="F24" s="24">
        <v>388467.3</v>
      </c>
      <c r="G24" s="5">
        <f t="shared" si="2"/>
        <v>-311532.7</v>
      </c>
      <c r="H24" s="5">
        <f t="shared" si="0"/>
        <v>55.495328571428573</v>
      </c>
      <c r="I24" s="5">
        <f t="shared" si="1"/>
        <v>55.495328571428573</v>
      </c>
    </row>
    <row r="25" spans="2:9" ht="25.5" x14ac:dyDescent="0.2">
      <c r="B25" s="22">
        <v>13030000</v>
      </c>
      <c r="C25" s="23" t="s">
        <v>14</v>
      </c>
      <c r="D25" s="24">
        <v>0</v>
      </c>
      <c r="E25" s="24">
        <v>0</v>
      </c>
      <c r="F25" s="24">
        <v>914.56</v>
      </c>
      <c r="G25" s="5">
        <f t="shared" si="2"/>
        <v>914.56</v>
      </c>
      <c r="H25" s="5">
        <f t="shared" si="0"/>
        <v>0</v>
      </c>
      <c r="I25" s="5">
        <f t="shared" si="1"/>
        <v>0</v>
      </c>
    </row>
    <row r="26" spans="2:9" ht="38.25" x14ac:dyDescent="0.2">
      <c r="B26" s="22">
        <v>13030100</v>
      </c>
      <c r="C26" s="23" t="s">
        <v>15</v>
      </c>
      <c r="D26" s="24">
        <v>0</v>
      </c>
      <c r="E26" s="24">
        <v>0</v>
      </c>
      <c r="F26" s="24">
        <v>914.56</v>
      </c>
      <c r="G26" s="5">
        <f t="shared" si="2"/>
        <v>914.56</v>
      </c>
      <c r="H26" s="5">
        <f t="shared" si="0"/>
        <v>0</v>
      </c>
      <c r="I26" s="5">
        <f t="shared" si="1"/>
        <v>0</v>
      </c>
    </row>
    <row r="27" spans="2:9" x14ac:dyDescent="0.2">
      <c r="B27" s="22">
        <v>14000000</v>
      </c>
      <c r="C27" s="23" t="s">
        <v>16</v>
      </c>
      <c r="D27" s="24">
        <v>2910000</v>
      </c>
      <c r="E27" s="24">
        <v>2910000</v>
      </c>
      <c r="F27" s="24">
        <v>2355508.12</v>
      </c>
      <c r="G27" s="5">
        <f t="shared" si="2"/>
        <v>-554491.87999999989</v>
      </c>
      <c r="H27" s="5">
        <f t="shared" si="0"/>
        <v>80.945296219931279</v>
      </c>
      <c r="I27" s="5">
        <f t="shared" si="1"/>
        <v>80.945296219931279</v>
      </c>
    </row>
    <row r="28" spans="2:9" ht="25.5" x14ac:dyDescent="0.2">
      <c r="B28" s="22">
        <v>14020000</v>
      </c>
      <c r="C28" s="23" t="s">
        <v>17</v>
      </c>
      <c r="D28" s="24">
        <v>410000</v>
      </c>
      <c r="E28" s="24">
        <v>410000</v>
      </c>
      <c r="F28" s="24">
        <v>415332.48</v>
      </c>
      <c r="G28" s="5">
        <f t="shared" si="2"/>
        <v>5332.4799999999814</v>
      </c>
      <c r="H28" s="5">
        <f t="shared" si="0"/>
        <v>101.30060487804877</v>
      </c>
      <c r="I28" s="5">
        <f t="shared" si="1"/>
        <v>101.30060487804877</v>
      </c>
    </row>
    <row r="29" spans="2:9" x14ac:dyDescent="0.2">
      <c r="B29" s="22">
        <v>14021900</v>
      </c>
      <c r="C29" s="23" t="s">
        <v>18</v>
      </c>
      <c r="D29" s="24">
        <v>410000</v>
      </c>
      <c r="E29" s="24">
        <v>410000</v>
      </c>
      <c r="F29" s="24">
        <v>415332.48</v>
      </c>
      <c r="G29" s="5">
        <f t="shared" si="2"/>
        <v>5332.4799999999814</v>
      </c>
      <c r="H29" s="5">
        <f t="shared" si="0"/>
        <v>101.30060487804877</v>
      </c>
      <c r="I29" s="5">
        <f t="shared" si="1"/>
        <v>101.30060487804877</v>
      </c>
    </row>
    <row r="30" spans="2:9" ht="38.25" x14ac:dyDescent="0.2">
      <c r="B30" s="22">
        <v>14030000</v>
      </c>
      <c r="C30" s="23" t="s">
        <v>19</v>
      </c>
      <c r="D30" s="24">
        <v>1900000</v>
      </c>
      <c r="E30" s="24">
        <v>1900000</v>
      </c>
      <c r="F30" s="24">
        <v>1411112.64</v>
      </c>
      <c r="G30" s="5">
        <f t="shared" si="2"/>
        <v>-488887.3600000001</v>
      </c>
      <c r="H30" s="5">
        <f t="shared" si="0"/>
        <v>74.269086315789465</v>
      </c>
      <c r="I30" s="5">
        <f t="shared" si="1"/>
        <v>74.269086315789465</v>
      </c>
    </row>
    <row r="31" spans="2:9" x14ac:dyDescent="0.2">
      <c r="B31" s="22">
        <v>14031900</v>
      </c>
      <c r="C31" s="23" t="s">
        <v>18</v>
      </c>
      <c r="D31" s="24">
        <v>1900000</v>
      </c>
      <c r="E31" s="24">
        <v>1900000</v>
      </c>
      <c r="F31" s="24">
        <v>1411112.64</v>
      </c>
      <c r="G31" s="5">
        <f t="shared" si="2"/>
        <v>-488887.3600000001</v>
      </c>
      <c r="H31" s="5">
        <f t="shared" si="0"/>
        <v>74.269086315789465</v>
      </c>
      <c r="I31" s="5">
        <f t="shared" si="1"/>
        <v>74.269086315789465</v>
      </c>
    </row>
    <row r="32" spans="2:9" ht="38.25" x14ac:dyDescent="0.2">
      <c r="B32" s="22">
        <v>14040000</v>
      </c>
      <c r="C32" s="23" t="s">
        <v>20</v>
      </c>
      <c r="D32" s="24">
        <v>600000</v>
      </c>
      <c r="E32" s="24">
        <v>600000</v>
      </c>
      <c r="F32" s="24">
        <v>529063</v>
      </c>
      <c r="G32" s="5">
        <f t="shared" si="2"/>
        <v>-70937</v>
      </c>
      <c r="H32" s="5">
        <f t="shared" si="0"/>
        <v>88.177166666666665</v>
      </c>
      <c r="I32" s="5">
        <f t="shared" si="1"/>
        <v>88.177166666666665</v>
      </c>
    </row>
    <row r="33" spans="2:9" ht="38.25" x14ac:dyDescent="0.2">
      <c r="B33" s="22">
        <v>18000000</v>
      </c>
      <c r="C33" s="23" t="s">
        <v>21</v>
      </c>
      <c r="D33" s="24">
        <v>11451400</v>
      </c>
      <c r="E33" s="24">
        <v>11451400</v>
      </c>
      <c r="F33" s="24">
        <v>14416774.970000001</v>
      </c>
      <c r="G33" s="5">
        <f t="shared" si="2"/>
        <v>2965374.9700000007</v>
      </c>
      <c r="H33" s="5">
        <f t="shared" si="0"/>
        <v>125.89530511553173</v>
      </c>
      <c r="I33" s="5">
        <f t="shared" si="1"/>
        <v>125.89530511553173</v>
      </c>
    </row>
    <row r="34" spans="2:9" x14ac:dyDescent="0.2">
      <c r="B34" s="22">
        <v>18010000</v>
      </c>
      <c r="C34" s="23" t="s">
        <v>22</v>
      </c>
      <c r="D34" s="24">
        <v>8201400</v>
      </c>
      <c r="E34" s="24">
        <v>8201400</v>
      </c>
      <c r="F34" s="24">
        <v>10291160.790000001</v>
      </c>
      <c r="G34" s="5">
        <f t="shared" si="2"/>
        <v>2089760.790000001</v>
      </c>
      <c r="H34" s="5">
        <f t="shared" si="0"/>
        <v>125.48053734728217</v>
      </c>
      <c r="I34" s="5">
        <f t="shared" si="1"/>
        <v>125.48053734728217</v>
      </c>
    </row>
    <row r="35" spans="2:9" ht="51" x14ac:dyDescent="0.2">
      <c r="B35" s="22">
        <v>18010100</v>
      </c>
      <c r="C35" s="23" t="s">
        <v>23</v>
      </c>
      <c r="D35" s="24">
        <v>10000</v>
      </c>
      <c r="E35" s="24">
        <v>10000</v>
      </c>
      <c r="F35" s="24">
        <v>-4364.3599999999997</v>
      </c>
      <c r="G35" s="5">
        <f t="shared" si="2"/>
        <v>-14364.36</v>
      </c>
      <c r="H35" s="5">
        <f t="shared" si="0"/>
        <v>-43.643599999999999</v>
      </c>
      <c r="I35" s="5">
        <f t="shared" si="1"/>
        <v>-43.643599999999999</v>
      </c>
    </row>
    <row r="36" spans="2:9" ht="51" x14ac:dyDescent="0.2">
      <c r="B36" s="22">
        <v>18010200</v>
      </c>
      <c r="C36" s="23" t="s">
        <v>24</v>
      </c>
      <c r="D36" s="24">
        <v>150000</v>
      </c>
      <c r="E36" s="24">
        <v>150000</v>
      </c>
      <c r="F36" s="24">
        <v>44811.33</v>
      </c>
      <c r="G36" s="5">
        <f t="shared" si="2"/>
        <v>-105188.67</v>
      </c>
      <c r="H36" s="5">
        <f t="shared" si="0"/>
        <v>29.874220000000001</v>
      </c>
      <c r="I36" s="5">
        <f t="shared" si="1"/>
        <v>29.874220000000001</v>
      </c>
    </row>
    <row r="37" spans="2:9" ht="51" x14ac:dyDescent="0.2">
      <c r="B37" s="22">
        <v>18010300</v>
      </c>
      <c r="C37" s="23" t="s">
        <v>25</v>
      </c>
      <c r="D37" s="24">
        <v>450000</v>
      </c>
      <c r="E37" s="24">
        <v>450000</v>
      </c>
      <c r="F37" s="24">
        <v>20546.59</v>
      </c>
      <c r="G37" s="5">
        <f t="shared" si="2"/>
        <v>-429453.41</v>
      </c>
      <c r="H37" s="5">
        <f t="shared" si="0"/>
        <v>4.565908888888889</v>
      </c>
      <c r="I37" s="5">
        <f t="shared" si="1"/>
        <v>4.565908888888889</v>
      </c>
    </row>
    <row r="38" spans="2:9" ht="51" x14ac:dyDescent="0.2">
      <c r="B38" s="22">
        <v>18010400</v>
      </c>
      <c r="C38" s="23" t="s">
        <v>26</v>
      </c>
      <c r="D38" s="24">
        <v>90000</v>
      </c>
      <c r="E38" s="24">
        <v>90000</v>
      </c>
      <c r="F38" s="24">
        <v>151192.85999999999</v>
      </c>
      <c r="G38" s="5">
        <f t="shared" si="2"/>
        <v>61192.859999999986</v>
      </c>
      <c r="H38" s="5">
        <f t="shared" si="0"/>
        <v>167.99206666666666</v>
      </c>
      <c r="I38" s="5">
        <f t="shared" si="1"/>
        <v>167.99206666666666</v>
      </c>
    </row>
    <row r="39" spans="2:9" x14ac:dyDescent="0.2">
      <c r="B39" s="22">
        <v>18010500</v>
      </c>
      <c r="C39" s="23" t="s">
        <v>27</v>
      </c>
      <c r="D39" s="24">
        <v>2000000</v>
      </c>
      <c r="E39" s="24">
        <v>2000000</v>
      </c>
      <c r="F39" s="24">
        <v>368025.71</v>
      </c>
      <c r="G39" s="5">
        <f t="shared" si="2"/>
        <v>-1631974.29</v>
      </c>
      <c r="H39" s="5">
        <f t="shared" si="0"/>
        <v>18.4012855</v>
      </c>
      <c r="I39" s="5">
        <f t="shared" si="1"/>
        <v>18.4012855</v>
      </c>
    </row>
    <row r="40" spans="2:9" x14ac:dyDescent="0.2">
      <c r="B40" s="22">
        <v>18010600</v>
      </c>
      <c r="C40" s="23" t="s">
        <v>28</v>
      </c>
      <c r="D40" s="24">
        <v>3000000</v>
      </c>
      <c r="E40" s="24">
        <v>3000000</v>
      </c>
      <c r="F40" s="24">
        <v>8066403.9000000004</v>
      </c>
      <c r="G40" s="5">
        <f t="shared" si="2"/>
        <v>5066403.9000000004</v>
      </c>
      <c r="H40" s="5">
        <f t="shared" si="0"/>
        <v>268.88013000000001</v>
      </c>
      <c r="I40" s="5">
        <f t="shared" si="1"/>
        <v>268.88013000000001</v>
      </c>
    </row>
    <row r="41" spans="2:9" x14ac:dyDescent="0.2">
      <c r="B41" s="22">
        <v>18010700</v>
      </c>
      <c r="C41" s="23" t="s">
        <v>29</v>
      </c>
      <c r="D41" s="24">
        <v>800000</v>
      </c>
      <c r="E41" s="24">
        <v>800000</v>
      </c>
      <c r="F41" s="24">
        <v>606115.52</v>
      </c>
      <c r="G41" s="5">
        <f t="shared" si="2"/>
        <v>-193884.47999999998</v>
      </c>
      <c r="H41" s="5">
        <f t="shared" si="0"/>
        <v>75.764439999999993</v>
      </c>
      <c r="I41" s="5">
        <f t="shared" si="1"/>
        <v>75.764439999999993</v>
      </c>
    </row>
    <row r="42" spans="2:9" ht="25.5" x14ac:dyDescent="0.2">
      <c r="B42" s="22">
        <v>18010800</v>
      </c>
      <c r="C42" s="23" t="s">
        <v>159</v>
      </c>
      <c r="D42" s="24">
        <v>0</v>
      </c>
      <c r="E42" s="24">
        <v>0</v>
      </c>
      <c r="F42" s="24">
        <v>0</v>
      </c>
      <c r="G42" s="5">
        <f t="shared" si="2"/>
        <v>0</v>
      </c>
      <c r="H42" s="5">
        <f t="shared" si="0"/>
        <v>0</v>
      </c>
      <c r="I42" s="5">
        <f t="shared" si="1"/>
        <v>0</v>
      </c>
    </row>
    <row r="43" spans="2:9" x14ac:dyDescent="0.2">
      <c r="B43" s="22">
        <v>18010900</v>
      </c>
      <c r="C43" s="23" t="s">
        <v>30</v>
      </c>
      <c r="D43" s="24">
        <v>1701400</v>
      </c>
      <c r="E43" s="24">
        <v>1701400</v>
      </c>
      <c r="F43" s="24">
        <v>1019679.24</v>
      </c>
      <c r="G43" s="5">
        <f t="shared" si="2"/>
        <v>-681720.76</v>
      </c>
      <c r="H43" s="5">
        <f t="shared" si="0"/>
        <v>59.931776184318799</v>
      </c>
      <c r="I43" s="5">
        <f t="shared" si="1"/>
        <v>59.931776184318799</v>
      </c>
    </row>
    <row r="44" spans="2:9" x14ac:dyDescent="0.2">
      <c r="B44" s="22">
        <v>18011100</v>
      </c>
      <c r="C44" s="23" t="s">
        <v>31</v>
      </c>
      <c r="D44" s="24">
        <v>0</v>
      </c>
      <c r="E44" s="24">
        <v>0</v>
      </c>
      <c r="F44" s="24">
        <v>18750</v>
      </c>
      <c r="G44" s="5">
        <f t="shared" si="2"/>
        <v>18750</v>
      </c>
      <c r="H44" s="5">
        <f t="shared" si="0"/>
        <v>0</v>
      </c>
      <c r="I44" s="5">
        <f t="shared" si="1"/>
        <v>0</v>
      </c>
    </row>
    <row r="45" spans="2:9" x14ac:dyDescent="0.2">
      <c r="B45" s="22">
        <v>18050000</v>
      </c>
      <c r="C45" s="23" t="s">
        <v>32</v>
      </c>
      <c r="D45" s="24">
        <v>3250000</v>
      </c>
      <c r="E45" s="24">
        <v>3250000</v>
      </c>
      <c r="F45" s="24">
        <v>4125614.18</v>
      </c>
      <c r="G45" s="5">
        <f t="shared" si="2"/>
        <v>875614.18000000017</v>
      </c>
      <c r="H45" s="5">
        <f t="shared" si="0"/>
        <v>126.94197476923077</v>
      </c>
      <c r="I45" s="5">
        <f t="shared" si="1"/>
        <v>126.94197476923077</v>
      </c>
    </row>
    <row r="46" spans="2:9" x14ac:dyDescent="0.2">
      <c r="B46" s="22">
        <v>18050300</v>
      </c>
      <c r="C46" s="23" t="s">
        <v>33</v>
      </c>
      <c r="D46" s="24">
        <v>50000</v>
      </c>
      <c r="E46" s="24">
        <v>50000</v>
      </c>
      <c r="F46" s="24">
        <v>162782.85</v>
      </c>
      <c r="G46" s="5">
        <f t="shared" si="2"/>
        <v>112782.85</v>
      </c>
      <c r="H46" s="5">
        <f t="shared" si="0"/>
        <v>325.56570000000005</v>
      </c>
      <c r="I46" s="5">
        <f t="shared" si="1"/>
        <v>325.56570000000005</v>
      </c>
    </row>
    <row r="47" spans="2:9" x14ac:dyDescent="0.2">
      <c r="B47" s="22">
        <v>18050400</v>
      </c>
      <c r="C47" s="23" t="s">
        <v>34</v>
      </c>
      <c r="D47" s="24">
        <v>1800000</v>
      </c>
      <c r="E47" s="24">
        <v>1800000</v>
      </c>
      <c r="F47" s="24">
        <v>2172611.39</v>
      </c>
      <c r="G47" s="5">
        <f t="shared" si="2"/>
        <v>372611.39000000013</v>
      </c>
      <c r="H47" s="5">
        <f t="shared" si="0"/>
        <v>120.70063277777778</v>
      </c>
      <c r="I47" s="5">
        <f t="shared" si="1"/>
        <v>120.70063277777778</v>
      </c>
    </row>
    <row r="48" spans="2:9" ht="63.75" x14ac:dyDescent="0.2">
      <c r="B48" s="22">
        <v>18050500</v>
      </c>
      <c r="C48" s="23" t="s">
        <v>35</v>
      </c>
      <c r="D48" s="24">
        <v>1400000</v>
      </c>
      <c r="E48" s="24">
        <v>1400000</v>
      </c>
      <c r="F48" s="24">
        <v>1790219.94</v>
      </c>
      <c r="G48" s="5">
        <f t="shared" si="2"/>
        <v>390219.93999999994</v>
      </c>
      <c r="H48" s="5">
        <f t="shared" ref="H48:H97" si="3">IF(D48=0,0,F48/D48*100)</f>
        <v>127.87285285714285</v>
      </c>
      <c r="I48" s="5">
        <f t="shared" ref="I48:I97" si="4">IF(E48=0,0,F48/E48*100)</f>
        <v>127.87285285714285</v>
      </c>
    </row>
    <row r="49" spans="2:9" x14ac:dyDescent="0.2">
      <c r="B49" s="29">
        <v>20000000</v>
      </c>
      <c r="C49" s="30" t="s">
        <v>36</v>
      </c>
      <c r="D49" s="28">
        <v>605000</v>
      </c>
      <c r="E49" s="28">
        <v>605000</v>
      </c>
      <c r="F49" s="28">
        <v>326905.01</v>
      </c>
      <c r="G49" s="28">
        <f t="shared" si="2"/>
        <v>-278094.99</v>
      </c>
      <c r="H49" s="31">
        <f t="shared" si="3"/>
        <v>54.033885950413229</v>
      </c>
      <c r="I49" s="31">
        <f t="shared" si="4"/>
        <v>54.033885950413229</v>
      </c>
    </row>
    <row r="50" spans="2:9" ht="25.5" x14ac:dyDescent="0.2">
      <c r="B50" s="22">
        <v>21000000</v>
      </c>
      <c r="C50" s="23" t="s">
        <v>37</v>
      </c>
      <c r="D50" s="24">
        <v>5000</v>
      </c>
      <c r="E50" s="24">
        <v>5000</v>
      </c>
      <c r="F50" s="24">
        <v>38998</v>
      </c>
      <c r="G50" s="5">
        <f t="shared" si="2"/>
        <v>33998</v>
      </c>
      <c r="H50" s="5">
        <f t="shared" si="3"/>
        <v>779.96</v>
      </c>
      <c r="I50" s="5">
        <f t="shared" si="4"/>
        <v>779.96</v>
      </c>
    </row>
    <row r="51" spans="2:9" x14ac:dyDescent="0.2">
      <c r="B51" s="22">
        <v>21080000</v>
      </c>
      <c r="C51" s="23" t="s">
        <v>38</v>
      </c>
      <c r="D51" s="24">
        <v>5000</v>
      </c>
      <c r="E51" s="24">
        <v>5000</v>
      </c>
      <c r="F51" s="24">
        <v>38998</v>
      </c>
      <c r="G51" s="5">
        <f t="shared" si="2"/>
        <v>33998</v>
      </c>
      <c r="H51" s="5">
        <f t="shared" si="3"/>
        <v>779.96</v>
      </c>
      <c r="I51" s="5">
        <f t="shared" si="4"/>
        <v>779.96</v>
      </c>
    </row>
    <row r="52" spans="2:9" x14ac:dyDescent="0.2">
      <c r="B52" s="22">
        <v>21081100</v>
      </c>
      <c r="C52" s="23" t="s">
        <v>39</v>
      </c>
      <c r="D52" s="24">
        <v>5000</v>
      </c>
      <c r="E52" s="24">
        <v>5000</v>
      </c>
      <c r="F52" s="24">
        <v>38998</v>
      </c>
      <c r="G52" s="5">
        <f t="shared" si="2"/>
        <v>33998</v>
      </c>
      <c r="H52" s="5">
        <f t="shared" si="3"/>
        <v>779.96</v>
      </c>
      <c r="I52" s="5">
        <f t="shared" si="4"/>
        <v>779.96</v>
      </c>
    </row>
    <row r="53" spans="2:9" ht="25.5" x14ac:dyDescent="0.2">
      <c r="B53" s="22">
        <v>22000000</v>
      </c>
      <c r="C53" s="23" t="s">
        <v>40</v>
      </c>
      <c r="D53" s="24">
        <v>600000</v>
      </c>
      <c r="E53" s="24">
        <v>600000</v>
      </c>
      <c r="F53" s="24">
        <v>287907.00999999995</v>
      </c>
      <c r="G53" s="5">
        <f t="shared" si="2"/>
        <v>-312092.99000000005</v>
      </c>
      <c r="H53" s="5">
        <f t="shared" si="3"/>
        <v>47.98450166666666</v>
      </c>
      <c r="I53" s="5">
        <f t="shared" si="4"/>
        <v>47.98450166666666</v>
      </c>
    </row>
    <row r="54" spans="2:9" x14ac:dyDescent="0.2">
      <c r="B54" s="22">
        <v>22010000</v>
      </c>
      <c r="C54" s="23" t="s">
        <v>41</v>
      </c>
      <c r="D54" s="24">
        <v>600000</v>
      </c>
      <c r="E54" s="24">
        <v>600000</v>
      </c>
      <c r="F54" s="24">
        <v>286930.15999999997</v>
      </c>
      <c r="G54" s="5">
        <f t="shared" si="2"/>
        <v>-313069.84000000003</v>
      </c>
      <c r="H54" s="5">
        <f t="shared" si="3"/>
        <v>47.821693333333329</v>
      </c>
      <c r="I54" s="5">
        <f t="shared" si="4"/>
        <v>47.821693333333329</v>
      </c>
    </row>
    <row r="55" spans="2:9" ht="25.5" x14ac:dyDescent="0.2">
      <c r="B55" s="22">
        <v>22012500</v>
      </c>
      <c r="C55" s="23" t="s">
        <v>42</v>
      </c>
      <c r="D55" s="24">
        <v>600000</v>
      </c>
      <c r="E55" s="24">
        <v>600000</v>
      </c>
      <c r="F55" s="24">
        <v>11170.16</v>
      </c>
      <c r="G55" s="5">
        <f t="shared" si="2"/>
        <v>-588829.84</v>
      </c>
      <c r="H55" s="5">
        <f t="shared" si="3"/>
        <v>1.8616933333333332</v>
      </c>
      <c r="I55" s="5">
        <f t="shared" si="4"/>
        <v>1.8616933333333332</v>
      </c>
    </row>
    <row r="56" spans="2:9" ht="38.25" x14ac:dyDescent="0.2">
      <c r="B56" s="22">
        <v>22012600</v>
      </c>
      <c r="C56" s="23" t="s">
        <v>160</v>
      </c>
      <c r="D56" s="24">
        <v>0</v>
      </c>
      <c r="E56" s="24">
        <v>0</v>
      </c>
      <c r="F56" s="24">
        <v>275760</v>
      </c>
      <c r="G56" s="5">
        <f t="shared" si="2"/>
        <v>275760</v>
      </c>
      <c r="H56" s="5">
        <f t="shared" si="3"/>
        <v>0</v>
      </c>
      <c r="I56" s="5">
        <f t="shared" si="4"/>
        <v>0</v>
      </c>
    </row>
    <row r="57" spans="2:9" x14ac:dyDescent="0.2">
      <c r="B57" s="22">
        <v>22090000</v>
      </c>
      <c r="C57" s="23" t="s">
        <v>43</v>
      </c>
      <c r="D57" s="24">
        <v>0</v>
      </c>
      <c r="E57" s="24">
        <v>0</v>
      </c>
      <c r="F57" s="24">
        <v>976.85</v>
      </c>
      <c r="G57" s="5">
        <f t="shared" si="2"/>
        <v>976.85</v>
      </c>
      <c r="H57" s="5">
        <f t="shared" si="3"/>
        <v>0</v>
      </c>
      <c r="I57" s="5">
        <f t="shared" si="4"/>
        <v>0</v>
      </c>
    </row>
    <row r="58" spans="2:9" ht="51" x14ac:dyDescent="0.2">
      <c r="B58" s="22">
        <v>22090100</v>
      </c>
      <c r="C58" s="23" t="s">
        <v>44</v>
      </c>
      <c r="D58" s="24">
        <v>0</v>
      </c>
      <c r="E58" s="24">
        <v>0</v>
      </c>
      <c r="F58" s="24">
        <v>976.85</v>
      </c>
      <c r="G58" s="5">
        <f t="shared" si="2"/>
        <v>976.85</v>
      </c>
      <c r="H58" s="5">
        <f t="shared" si="3"/>
        <v>0</v>
      </c>
      <c r="I58" s="5">
        <f t="shared" si="4"/>
        <v>0</v>
      </c>
    </row>
    <row r="59" spans="2:9" x14ac:dyDescent="0.2">
      <c r="B59" s="29">
        <v>40000000</v>
      </c>
      <c r="C59" s="30" t="s">
        <v>45</v>
      </c>
      <c r="D59" s="28">
        <v>32390416.5</v>
      </c>
      <c r="E59" s="28">
        <v>32390416.5</v>
      </c>
      <c r="F59" s="28">
        <v>32369644.100000001</v>
      </c>
      <c r="G59" s="28">
        <f t="shared" si="2"/>
        <v>-20772.39999999851</v>
      </c>
      <c r="H59" s="31">
        <f t="shared" si="3"/>
        <v>99.935868685109369</v>
      </c>
      <c r="I59" s="31">
        <f t="shared" si="4"/>
        <v>99.935868685109369</v>
      </c>
    </row>
    <row r="60" spans="2:9" x14ac:dyDescent="0.2">
      <c r="B60" s="22">
        <v>41000000</v>
      </c>
      <c r="C60" s="23" t="s">
        <v>46</v>
      </c>
      <c r="D60" s="24">
        <v>32390416.5</v>
      </c>
      <c r="E60" s="24">
        <v>32390416.5</v>
      </c>
      <c r="F60" s="24">
        <v>32369644.100000001</v>
      </c>
      <c r="G60" s="5">
        <f t="shared" si="2"/>
        <v>-20772.39999999851</v>
      </c>
      <c r="H60" s="5">
        <f t="shared" si="3"/>
        <v>99.935868685109369</v>
      </c>
      <c r="I60" s="5">
        <f t="shared" si="4"/>
        <v>99.935868685109369</v>
      </c>
    </row>
    <row r="61" spans="2:9" ht="25.5" x14ac:dyDescent="0.2">
      <c r="B61" s="22">
        <v>41020000</v>
      </c>
      <c r="C61" s="23" t="s">
        <v>47</v>
      </c>
      <c r="D61" s="24">
        <v>10932400</v>
      </c>
      <c r="E61" s="24">
        <v>10932400</v>
      </c>
      <c r="F61" s="24">
        <v>10932400</v>
      </c>
      <c r="G61" s="5">
        <f t="shared" si="2"/>
        <v>0</v>
      </c>
      <c r="H61" s="5">
        <f t="shared" si="3"/>
        <v>100</v>
      </c>
      <c r="I61" s="5">
        <f t="shared" si="4"/>
        <v>100</v>
      </c>
    </row>
    <row r="62" spans="2:9" x14ac:dyDescent="0.2">
      <c r="B62" s="22">
        <v>41020100</v>
      </c>
      <c r="C62" s="23" t="s">
        <v>48</v>
      </c>
      <c r="D62" s="24">
        <v>10932400</v>
      </c>
      <c r="E62" s="24">
        <v>10932400</v>
      </c>
      <c r="F62" s="24">
        <v>10932400</v>
      </c>
      <c r="G62" s="5">
        <f t="shared" si="2"/>
        <v>0</v>
      </c>
      <c r="H62" s="5">
        <f t="shared" si="3"/>
        <v>100</v>
      </c>
      <c r="I62" s="5">
        <f t="shared" si="4"/>
        <v>100</v>
      </c>
    </row>
    <row r="63" spans="2:9" ht="25.5" x14ac:dyDescent="0.2">
      <c r="B63" s="22">
        <v>41030000</v>
      </c>
      <c r="C63" s="23" t="s">
        <v>49</v>
      </c>
      <c r="D63" s="24">
        <v>19470502</v>
      </c>
      <c r="E63" s="24">
        <v>19470502</v>
      </c>
      <c r="F63" s="24">
        <v>19470502</v>
      </c>
      <c r="G63" s="5">
        <f t="shared" si="2"/>
        <v>0</v>
      </c>
      <c r="H63" s="5">
        <f t="shared" si="3"/>
        <v>100</v>
      </c>
      <c r="I63" s="5">
        <f t="shared" si="4"/>
        <v>100</v>
      </c>
    </row>
    <row r="64" spans="2:9" ht="25.5" x14ac:dyDescent="0.2">
      <c r="B64" s="22">
        <v>41033900</v>
      </c>
      <c r="C64" s="23" t="s">
        <v>50</v>
      </c>
      <c r="D64" s="24">
        <v>18335100</v>
      </c>
      <c r="E64" s="24">
        <v>18335100</v>
      </c>
      <c r="F64" s="24">
        <v>18335100</v>
      </c>
      <c r="G64" s="5">
        <f t="shared" si="2"/>
        <v>0</v>
      </c>
      <c r="H64" s="5">
        <f t="shared" si="3"/>
        <v>100</v>
      </c>
      <c r="I64" s="5">
        <f t="shared" si="4"/>
        <v>100</v>
      </c>
    </row>
    <row r="65" spans="2:9" ht="51" x14ac:dyDescent="0.2">
      <c r="B65" s="22">
        <v>41034500</v>
      </c>
      <c r="C65" s="23" t="s">
        <v>156</v>
      </c>
      <c r="D65" s="24">
        <v>738282</v>
      </c>
      <c r="E65" s="24">
        <v>738282</v>
      </c>
      <c r="F65" s="24">
        <v>738282</v>
      </c>
      <c r="G65" s="5">
        <f t="shared" si="2"/>
        <v>0</v>
      </c>
      <c r="H65" s="5">
        <f t="shared" si="3"/>
        <v>100</v>
      </c>
      <c r="I65" s="5">
        <f t="shared" si="4"/>
        <v>100</v>
      </c>
    </row>
    <row r="66" spans="2:9" ht="51" x14ac:dyDescent="0.2">
      <c r="B66" s="22">
        <v>41035500</v>
      </c>
      <c r="C66" s="23" t="s">
        <v>161</v>
      </c>
      <c r="D66" s="24">
        <v>397120</v>
      </c>
      <c r="E66" s="24">
        <v>397120</v>
      </c>
      <c r="F66" s="24">
        <v>397120</v>
      </c>
      <c r="G66" s="5">
        <f t="shared" si="2"/>
        <v>0</v>
      </c>
      <c r="H66" s="5">
        <f t="shared" si="3"/>
        <v>100</v>
      </c>
      <c r="I66" s="5">
        <f t="shared" si="4"/>
        <v>100</v>
      </c>
    </row>
    <row r="67" spans="2:9" ht="25.5" x14ac:dyDescent="0.2">
      <c r="B67" s="22">
        <v>41040000</v>
      </c>
      <c r="C67" s="23" t="s">
        <v>162</v>
      </c>
      <c r="D67" s="24">
        <v>427200</v>
      </c>
      <c r="E67" s="24">
        <v>427200</v>
      </c>
      <c r="F67" s="24">
        <v>427200</v>
      </c>
      <c r="G67" s="5">
        <f t="shared" si="2"/>
        <v>0</v>
      </c>
      <c r="H67" s="5">
        <f t="shared" si="3"/>
        <v>100</v>
      </c>
      <c r="I67" s="5">
        <f t="shared" si="4"/>
        <v>100</v>
      </c>
    </row>
    <row r="68" spans="2:9" ht="52.5" customHeight="1" x14ac:dyDescent="0.2">
      <c r="B68" s="22">
        <v>41040200</v>
      </c>
      <c r="C68" s="23" t="s">
        <v>163</v>
      </c>
      <c r="D68" s="24">
        <v>397200</v>
      </c>
      <c r="E68" s="24">
        <v>397200</v>
      </c>
      <c r="F68" s="24">
        <v>397200</v>
      </c>
      <c r="G68" s="5">
        <f t="shared" si="2"/>
        <v>0</v>
      </c>
      <c r="H68" s="5">
        <f t="shared" si="3"/>
        <v>100</v>
      </c>
      <c r="I68" s="5">
        <f t="shared" si="4"/>
        <v>100</v>
      </c>
    </row>
    <row r="69" spans="2:9" ht="76.5" x14ac:dyDescent="0.2">
      <c r="B69" s="22">
        <v>41040500</v>
      </c>
      <c r="C69" s="23" t="s">
        <v>181</v>
      </c>
      <c r="D69" s="24">
        <v>30000</v>
      </c>
      <c r="E69" s="24">
        <v>30000</v>
      </c>
      <c r="F69" s="24">
        <v>30000</v>
      </c>
      <c r="G69" s="5">
        <f t="shared" si="2"/>
        <v>0</v>
      </c>
      <c r="H69" s="5">
        <f t="shared" si="3"/>
        <v>100</v>
      </c>
      <c r="I69" s="5">
        <f t="shared" si="4"/>
        <v>100</v>
      </c>
    </row>
    <row r="70" spans="2:9" ht="25.5" x14ac:dyDescent="0.2">
      <c r="B70" s="22">
        <v>41050000</v>
      </c>
      <c r="C70" s="23" t="s">
        <v>51</v>
      </c>
      <c r="D70" s="24">
        <v>1560314.5</v>
      </c>
      <c r="E70" s="24">
        <v>1560314.5</v>
      </c>
      <c r="F70" s="24">
        <v>1539542.1</v>
      </c>
      <c r="G70" s="5">
        <f t="shared" si="2"/>
        <v>-20772.399999999907</v>
      </c>
      <c r="H70" s="5">
        <f t="shared" si="3"/>
        <v>98.668704290064596</v>
      </c>
      <c r="I70" s="5">
        <f t="shared" si="4"/>
        <v>98.668704290064596</v>
      </c>
    </row>
    <row r="71" spans="2:9" ht="89.25" x14ac:dyDescent="0.2">
      <c r="B71" s="22">
        <v>41050900</v>
      </c>
      <c r="C71" s="23" t="s">
        <v>180</v>
      </c>
      <c r="D71" s="24">
        <v>901976</v>
      </c>
      <c r="E71" s="24">
        <v>901976</v>
      </c>
      <c r="F71" s="24">
        <v>901976</v>
      </c>
      <c r="G71" s="5">
        <f t="shared" si="2"/>
        <v>0</v>
      </c>
      <c r="H71" s="5">
        <f t="shared" si="3"/>
        <v>100</v>
      </c>
      <c r="I71" s="5">
        <f t="shared" si="4"/>
        <v>100</v>
      </c>
    </row>
    <row r="72" spans="2:9" ht="51" x14ac:dyDescent="0.2">
      <c r="B72" s="22">
        <v>41051200</v>
      </c>
      <c r="C72" s="23" t="s">
        <v>52</v>
      </c>
      <c r="D72" s="24">
        <v>30900</v>
      </c>
      <c r="E72" s="24">
        <v>30900</v>
      </c>
      <c r="F72" s="24">
        <v>30900</v>
      </c>
      <c r="G72" s="5">
        <f t="shared" si="2"/>
        <v>0</v>
      </c>
      <c r="H72" s="5">
        <f t="shared" si="3"/>
        <v>100</v>
      </c>
      <c r="I72" s="5">
        <f t="shared" si="4"/>
        <v>100</v>
      </c>
    </row>
    <row r="73" spans="2:9" ht="63.75" x14ac:dyDescent="0.2">
      <c r="B73" s="22">
        <v>41051400</v>
      </c>
      <c r="C73" s="23" t="s">
        <v>164</v>
      </c>
      <c r="D73" s="24">
        <v>261137.5</v>
      </c>
      <c r="E73" s="24">
        <v>261137.5</v>
      </c>
      <c r="F73" s="24">
        <v>251854</v>
      </c>
      <c r="G73" s="5">
        <f t="shared" si="2"/>
        <v>-9283.5</v>
      </c>
      <c r="H73" s="5">
        <f t="shared" si="3"/>
        <v>96.444976305586138</v>
      </c>
      <c r="I73" s="5">
        <f t="shared" si="4"/>
        <v>96.444976305586138</v>
      </c>
    </row>
    <row r="74" spans="2:9" ht="38.25" x14ac:dyDescent="0.2">
      <c r="B74" s="22">
        <v>41051500</v>
      </c>
      <c r="C74" s="23" t="s">
        <v>165</v>
      </c>
      <c r="D74" s="24">
        <v>0</v>
      </c>
      <c r="E74" s="24">
        <v>0</v>
      </c>
      <c r="F74" s="24">
        <v>0</v>
      </c>
      <c r="G74" s="5">
        <f t="shared" si="2"/>
        <v>0</v>
      </c>
      <c r="H74" s="5">
        <f t="shared" si="3"/>
        <v>0</v>
      </c>
      <c r="I74" s="5">
        <f t="shared" si="4"/>
        <v>0</v>
      </c>
    </row>
    <row r="75" spans="2:9" x14ac:dyDescent="0.2">
      <c r="B75" s="22">
        <v>41053900</v>
      </c>
      <c r="C75" s="23" t="s">
        <v>53</v>
      </c>
      <c r="D75" s="24">
        <v>117910</v>
      </c>
      <c r="E75" s="24">
        <v>117910</v>
      </c>
      <c r="F75" s="24">
        <v>106422</v>
      </c>
      <c r="G75" s="5">
        <f t="shared" si="2"/>
        <v>-11488</v>
      </c>
      <c r="H75" s="5">
        <f t="shared" si="3"/>
        <v>90.256975659401235</v>
      </c>
      <c r="I75" s="5">
        <f t="shared" si="4"/>
        <v>90.256975659401235</v>
      </c>
    </row>
    <row r="76" spans="2:9" ht="51" x14ac:dyDescent="0.2">
      <c r="B76" s="22">
        <v>41055000</v>
      </c>
      <c r="C76" s="23" t="s">
        <v>54</v>
      </c>
      <c r="D76" s="24">
        <v>248391</v>
      </c>
      <c r="E76" s="24">
        <v>248391</v>
      </c>
      <c r="F76" s="24">
        <v>248390.1</v>
      </c>
      <c r="G76" s="5">
        <f t="shared" si="2"/>
        <v>-0.89999999999417923</v>
      </c>
      <c r="H76" s="5">
        <f t="shared" si="3"/>
        <v>99.999637668031454</v>
      </c>
      <c r="I76" s="5">
        <f t="shared" si="4"/>
        <v>99.999637668031454</v>
      </c>
    </row>
    <row r="77" spans="2:9" x14ac:dyDescent="0.2">
      <c r="B77" s="96" t="s">
        <v>55</v>
      </c>
      <c r="C77" s="97"/>
      <c r="D77" s="33">
        <v>27326400</v>
      </c>
      <c r="E77" s="33">
        <v>27326400</v>
      </c>
      <c r="F77" s="33">
        <v>30989006.430000007</v>
      </c>
      <c r="G77" s="33">
        <f t="shared" si="2"/>
        <v>3662606.4300000072</v>
      </c>
      <c r="H77" s="33">
        <f t="shared" si="3"/>
        <v>113.40317945283684</v>
      </c>
      <c r="I77" s="33">
        <f t="shared" si="4"/>
        <v>113.40317945283684</v>
      </c>
    </row>
    <row r="78" spans="2:9" x14ac:dyDescent="0.2">
      <c r="B78" s="106" t="s">
        <v>182</v>
      </c>
      <c r="C78" s="107"/>
      <c r="D78" s="34">
        <v>59716816.5</v>
      </c>
      <c r="E78" s="34">
        <v>59716816.5</v>
      </c>
      <c r="F78" s="34">
        <v>63358650.530000009</v>
      </c>
      <c r="G78" s="34">
        <f t="shared" ref="G78:G97" si="5">F78-E78</f>
        <v>3641834.0300000086</v>
      </c>
      <c r="H78" s="34">
        <f t="shared" si="3"/>
        <v>106.0985066576682</v>
      </c>
      <c r="I78" s="34">
        <f t="shared" si="4"/>
        <v>106.0985066576682</v>
      </c>
    </row>
    <row r="79" spans="2:9" ht="15" x14ac:dyDescent="0.2">
      <c r="B79" s="35"/>
      <c r="C79" s="36" t="s">
        <v>77</v>
      </c>
      <c r="D79" s="37"/>
      <c r="E79" s="21"/>
      <c r="F79" s="21"/>
      <c r="G79" s="32"/>
      <c r="H79" s="32"/>
      <c r="I79" s="32"/>
    </row>
    <row r="80" spans="2:9" x14ac:dyDescent="0.2">
      <c r="B80" s="29">
        <v>10000000</v>
      </c>
      <c r="C80" s="30" t="s">
        <v>4</v>
      </c>
      <c r="D80" s="28">
        <v>0</v>
      </c>
      <c r="E80" s="28">
        <v>0</v>
      </c>
      <c r="F80" s="28">
        <v>14545.4</v>
      </c>
      <c r="G80" s="28">
        <f t="shared" si="5"/>
        <v>14545.4</v>
      </c>
      <c r="H80" s="31">
        <f t="shared" si="3"/>
        <v>0</v>
      </c>
      <c r="I80" s="31">
        <f t="shared" si="4"/>
        <v>0</v>
      </c>
    </row>
    <row r="81" spans="2:9" x14ac:dyDescent="0.2">
      <c r="B81" s="22">
        <v>19000000</v>
      </c>
      <c r="C81" s="23" t="s">
        <v>66</v>
      </c>
      <c r="D81" s="24">
        <v>0</v>
      </c>
      <c r="E81" s="24">
        <v>0</v>
      </c>
      <c r="F81" s="24">
        <v>14545.4</v>
      </c>
      <c r="G81" s="5">
        <f t="shared" si="5"/>
        <v>14545.4</v>
      </c>
      <c r="H81" s="5">
        <f t="shared" si="3"/>
        <v>0</v>
      </c>
      <c r="I81" s="5">
        <f t="shared" si="4"/>
        <v>0</v>
      </c>
    </row>
    <row r="82" spans="2:9" x14ac:dyDescent="0.2">
      <c r="B82" s="22">
        <v>19010000</v>
      </c>
      <c r="C82" s="23" t="s">
        <v>67</v>
      </c>
      <c r="D82" s="24">
        <v>0</v>
      </c>
      <c r="E82" s="24">
        <v>0</v>
      </c>
      <c r="F82" s="24">
        <v>14545.4</v>
      </c>
      <c r="G82" s="5">
        <f t="shared" si="5"/>
        <v>14545.4</v>
      </c>
      <c r="H82" s="5">
        <f t="shared" si="3"/>
        <v>0</v>
      </c>
      <c r="I82" s="5">
        <f t="shared" si="4"/>
        <v>0</v>
      </c>
    </row>
    <row r="83" spans="2:9" ht="52.5" customHeight="1" x14ac:dyDescent="0.2">
      <c r="B83" s="22">
        <v>19010100</v>
      </c>
      <c r="C83" s="23" t="s">
        <v>68</v>
      </c>
      <c r="D83" s="24">
        <v>0</v>
      </c>
      <c r="E83" s="24">
        <v>0</v>
      </c>
      <c r="F83" s="24">
        <v>13560.1</v>
      </c>
      <c r="G83" s="5">
        <f t="shared" si="5"/>
        <v>13560.1</v>
      </c>
      <c r="H83" s="5">
        <f t="shared" si="3"/>
        <v>0</v>
      </c>
      <c r="I83" s="5">
        <f t="shared" si="4"/>
        <v>0</v>
      </c>
    </row>
    <row r="84" spans="2:9" ht="51" x14ac:dyDescent="0.2">
      <c r="B84" s="22">
        <v>19010300</v>
      </c>
      <c r="C84" s="23" t="s">
        <v>69</v>
      </c>
      <c r="D84" s="24">
        <v>0</v>
      </c>
      <c r="E84" s="24">
        <v>0</v>
      </c>
      <c r="F84" s="24">
        <v>985.3</v>
      </c>
      <c r="G84" s="5">
        <f t="shared" si="5"/>
        <v>985.3</v>
      </c>
      <c r="H84" s="5">
        <f t="shared" si="3"/>
        <v>0</v>
      </c>
      <c r="I84" s="5">
        <f t="shared" si="4"/>
        <v>0</v>
      </c>
    </row>
    <row r="85" spans="2:9" x14ac:dyDescent="0.2">
      <c r="B85" s="25">
        <v>20000000</v>
      </c>
      <c r="C85" s="26" t="s">
        <v>36</v>
      </c>
      <c r="D85" s="27">
        <v>737004</v>
      </c>
      <c r="E85" s="27">
        <v>737004</v>
      </c>
      <c r="F85" s="27">
        <v>542054.72</v>
      </c>
      <c r="G85" s="28">
        <f t="shared" si="5"/>
        <v>-194949.28000000003</v>
      </c>
      <c r="H85" s="31">
        <f t="shared" si="3"/>
        <v>73.548409506596983</v>
      </c>
      <c r="I85" s="31">
        <f t="shared" si="4"/>
        <v>73.548409506596983</v>
      </c>
    </row>
    <row r="86" spans="2:9" x14ac:dyDescent="0.2">
      <c r="B86" s="22">
        <v>24000000</v>
      </c>
      <c r="C86" s="23" t="s">
        <v>70</v>
      </c>
      <c r="D86" s="24">
        <v>0</v>
      </c>
      <c r="E86" s="24">
        <v>0</v>
      </c>
      <c r="F86" s="24">
        <v>2717.92</v>
      </c>
      <c r="G86" s="5">
        <f t="shared" si="5"/>
        <v>2717.92</v>
      </c>
      <c r="H86" s="5">
        <f t="shared" si="3"/>
        <v>0</v>
      </c>
      <c r="I86" s="5">
        <f t="shared" si="4"/>
        <v>0</v>
      </c>
    </row>
    <row r="87" spans="2:9" x14ac:dyDescent="0.2">
      <c r="B87" s="22">
        <v>24060000</v>
      </c>
      <c r="C87" s="23" t="s">
        <v>38</v>
      </c>
      <c r="D87" s="24">
        <v>0</v>
      </c>
      <c r="E87" s="24">
        <v>0</v>
      </c>
      <c r="F87" s="24">
        <v>2717.92</v>
      </c>
      <c r="G87" s="5">
        <f t="shared" si="5"/>
        <v>2717.92</v>
      </c>
      <c r="H87" s="5">
        <f t="shared" si="3"/>
        <v>0</v>
      </c>
      <c r="I87" s="5">
        <f t="shared" si="4"/>
        <v>0</v>
      </c>
    </row>
    <row r="88" spans="2:9" ht="51" x14ac:dyDescent="0.2">
      <c r="B88" s="22">
        <v>24062100</v>
      </c>
      <c r="C88" s="23" t="s">
        <v>71</v>
      </c>
      <c r="D88" s="24">
        <v>0</v>
      </c>
      <c r="E88" s="24">
        <v>0</v>
      </c>
      <c r="F88" s="24">
        <v>2717.92</v>
      </c>
      <c r="G88" s="5">
        <f t="shared" si="5"/>
        <v>2717.92</v>
      </c>
      <c r="H88" s="5">
        <f t="shared" si="3"/>
        <v>0</v>
      </c>
      <c r="I88" s="5">
        <f t="shared" si="4"/>
        <v>0</v>
      </c>
    </row>
    <row r="89" spans="2:9" x14ac:dyDescent="0.2">
      <c r="B89" s="22">
        <v>25000000</v>
      </c>
      <c r="C89" s="23" t="s">
        <v>72</v>
      </c>
      <c r="D89" s="24">
        <v>737004</v>
      </c>
      <c r="E89" s="24">
        <v>737004</v>
      </c>
      <c r="F89" s="24">
        <v>539336.80000000005</v>
      </c>
      <c r="G89" s="5">
        <f t="shared" si="5"/>
        <v>-197667.19999999995</v>
      </c>
      <c r="H89" s="5">
        <f t="shared" si="3"/>
        <v>73.179629961302794</v>
      </c>
      <c r="I89" s="5">
        <f t="shared" si="4"/>
        <v>73.179629961302794</v>
      </c>
    </row>
    <row r="90" spans="2:9" ht="38.25" x14ac:dyDescent="0.2">
      <c r="B90" s="22">
        <v>25010000</v>
      </c>
      <c r="C90" s="23" t="s">
        <v>73</v>
      </c>
      <c r="D90" s="24">
        <v>608960</v>
      </c>
      <c r="E90" s="24">
        <v>608960</v>
      </c>
      <c r="F90" s="24">
        <v>450912.3</v>
      </c>
      <c r="G90" s="5">
        <f t="shared" si="5"/>
        <v>-158047.70000000001</v>
      </c>
      <c r="H90" s="5">
        <f t="shared" si="3"/>
        <v>74.046292038885966</v>
      </c>
      <c r="I90" s="5">
        <f t="shared" si="4"/>
        <v>74.046292038885966</v>
      </c>
    </row>
    <row r="91" spans="2:9" ht="25.5" x14ac:dyDescent="0.2">
      <c r="B91" s="22">
        <v>25010100</v>
      </c>
      <c r="C91" s="23" t="s">
        <v>74</v>
      </c>
      <c r="D91" s="24">
        <v>598500</v>
      </c>
      <c r="E91" s="24">
        <v>598500</v>
      </c>
      <c r="F91" s="24">
        <v>439618.3</v>
      </c>
      <c r="G91" s="5">
        <f t="shared" si="5"/>
        <v>-158881.70000000001</v>
      </c>
      <c r="H91" s="5">
        <f t="shared" si="3"/>
        <v>73.453350041771088</v>
      </c>
      <c r="I91" s="5">
        <f t="shared" si="4"/>
        <v>73.453350041771088</v>
      </c>
    </row>
    <row r="92" spans="2:9" ht="38.25" x14ac:dyDescent="0.2">
      <c r="B92" s="22">
        <v>25010400</v>
      </c>
      <c r="C92" s="23" t="s">
        <v>166</v>
      </c>
      <c r="D92" s="24">
        <v>10460</v>
      </c>
      <c r="E92" s="24">
        <v>10460</v>
      </c>
      <c r="F92" s="24">
        <v>11294</v>
      </c>
      <c r="G92" s="5">
        <f t="shared" si="5"/>
        <v>834</v>
      </c>
      <c r="H92" s="5">
        <f t="shared" si="3"/>
        <v>107.97323135755259</v>
      </c>
      <c r="I92" s="5">
        <f t="shared" si="4"/>
        <v>107.97323135755259</v>
      </c>
    </row>
    <row r="93" spans="2:9" ht="20.25" customHeight="1" x14ac:dyDescent="0.2">
      <c r="B93" s="22">
        <v>25020000</v>
      </c>
      <c r="C93" s="3" t="s">
        <v>75</v>
      </c>
      <c r="D93" s="24">
        <v>128044</v>
      </c>
      <c r="E93" s="24">
        <v>128044</v>
      </c>
      <c r="F93" s="24">
        <v>88424.5</v>
      </c>
      <c r="G93" s="5">
        <f t="shared" si="5"/>
        <v>-39619.5</v>
      </c>
      <c r="H93" s="5">
        <f t="shared" si="3"/>
        <v>69.057901971197396</v>
      </c>
      <c r="I93" s="5">
        <f t="shared" si="4"/>
        <v>69.057901971197396</v>
      </c>
    </row>
    <row r="94" spans="2:9" x14ac:dyDescent="0.2">
      <c r="B94" s="22">
        <v>25020100</v>
      </c>
      <c r="C94" s="23" t="s">
        <v>76</v>
      </c>
      <c r="D94" s="24">
        <v>128044</v>
      </c>
      <c r="E94" s="24">
        <v>128044</v>
      </c>
      <c r="F94" s="24">
        <v>88424.5</v>
      </c>
      <c r="G94" s="5">
        <f t="shared" si="5"/>
        <v>-39619.5</v>
      </c>
      <c r="H94" s="5">
        <f t="shared" si="3"/>
        <v>69.057901971197396</v>
      </c>
      <c r="I94" s="5">
        <f t="shared" si="4"/>
        <v>69.057901971197396</v>
      </c>
    </row>
    <row r="95" spans="2:9" x14ac:dyDescent="0.2">
      <c r="B95" s="108" t="s">
        <v>55</v>
      </c>
      <c r="C95" s="108"/>
      <c r="D95" s="33">
        <v>737004</v>
      </c>
      <c r="E95" s="33">
        <v>737004</v>
      </c>
      <c r="F95" s="33">
        <v>556600.12</v>
      </c>
      <c r="G95" s="33">
        <f t="shared" si="5"/>
        <v>-180403.88</v>
      </c>
      <c r="H95" s="33">
        <f t="shared" si="3"/>
        <v>75.52199445321871</v>
      </c>
      <c r="I95" s="33">
        <f t="shared" si="4"/>
        <v>75.52199445321871</v>
      </c>
    </row>
    <row r="96" spans="2:9" x14ac:dyDescent="0.2">
      <c r="B96" s="109" t="s">
        <v>78</v>
      </c>
      <c r="C96" s="109"/>
      <c r="D96" s="34">
        <v>737004</v>
      </c>
      <c r="E96" s="34">
        <v>737004</v>
      </c>
      <c r="F96" s="34">
        <v>556600.12</v>
      </c>
      <c r="G96" s="34">
        <f t="shared" si="5"/>
        <v>-180403.88</v>
      </c>
      <c r="H96" s="34">
        <f t="shared" si="3"/>
        <v>75.52199445321871</v>
      </c>
      <c r="I96" s="34">
        <f t="shared" si="4"/>
        <v>75.52199445321871</v>
      </c>
    </row>
    <row r="97" spans="2:9" ht="15" x14ac:dyDescent="0.25">
      <c r="B97" s="110" t="s">
        <v>79</v>
      </c>
      <c r="C97" s="110"/>
      <c r="D97" s="94">
        <f>SUM(D96+D78)</f>
        <v>60453820.5</v>
      </c>
      <c r="E97" s="40">
        <f>SUM(E96+E78)</f>
        <v>60453820.5</v>
      </c>
      <c r="F97" s="40">
        <f>SUM(F78+F96)</f>
        <v>63915250.650000006</v>
      </c>
      <c r="G97" s="41">
        <f t="shared" si="5"/>
        <v>3461430.150000006</v>
      </c>
      <c r="H97" s="41">
        <f t="shared" si="3"/>
        <v>105.72574259388621</v>
      </c>
      <c r="I97" s="41">
        <f t="shared" si="4"/>
        <v>105.72574259388621</v>
      </c>
    </row>
    <row r="100" spans="2:9" x14ac:dyDescent="0.2">
      <c r="B100" s="111"/>
      <c r="C100" s="111"/>
      <c r="D100" s="111"/>
      <c r="E100" s="111"/>
      <c r="F100" s="111"/>
      <c r="G100" s="111"/>
      <c r="H100" s="111"/>
      <c r="I100" s="111"/>
    </row>
  </sheetData>
  <mergeCells count="17">
    <mergeCell ref="B78:C78"/>
    <mergeCell ref="B95:C95"/>
    <mergeCell ref="B96:C96"/>
    <mergeCell ref="B97:C97"/>
    <mergeCell ref="B100:I100"/>
    <mergeCell ref="B77:C77"/>
    <mergeCell ref="B9:B10"/>
    <mergeCell ref="C9:C10"/>
    <mergeCell ref="D9:D10"/>
    <mergeCell ref="F1:I1"/>
    <mergeCell ref="F2:I2"/>
    <mergeCell ref="E9:E10"/>
    <mergeCell ref="F9:F10"/>
    <mergeCell ref="G9:G10"/>
    <mergeCell ref="H9:I9"/>
    <mergeCell ref="B6:I6"/>
    <mergeCell ref="B7:I7"/>
  </mergeCells>
  <pageMargins left="0.35433070866141736" right="0" top="0" bottom="0" header="0" footer="0"/>
  <pageSetup paperSize="9" scale="8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"/>
  <sheetViews>
    <sheetView tabSelected="1" workbookViewId="0">
      <selection activeCell="D1" sqref="D1:G1"/>
    </sheetView>
  </sheetViews>
  <sheetFormatPr defaultRowHeight="12.75" x14ac:dyDescent="0.2"/>
  <cols>
    <col min="1" max="1" width="10" customWidth="1"/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11" width="12.28515625" bestFit="1" customWidth="1"/>
  </cols>
  <sheetData>
    <row r="1" spans="1:7" ht="36" customHeight="1" x14ac:dyDescent="0.2">
      <c r="D1" s="102" t="s">
        <v>194</v>
      </c>
      <c r="E1" s="102"/>
      <c r="F1" s="102"/>
      <c r="G1" s="102"/>
    </row>
    <row r="2" spans="1:7" ht="11.25" customHeight="1" x14ac:dyDescent="0.2">
      <c r="D2" s="102"/>
      <c r="E2" s="102"/>
      <c r="F2" s="102"/>
      <c r="G2" s="102"/>
    </row>
    <row r="3" spans="1:7" ht="15" x14ac:dyDescent="0.25">
      <c r="F3" s="12"/>
      <c r="G3" s="12"/>
    </row>
    <row r="4" spans="1:7" ht="15" x14ac:dyDescent="0.25">
      <c r="F4" s="12"/>
      <c r="G4" s="12"/>
    </row>
    <row r="5" spans="1:7" ht="18.75" x14ac:dyDescent="0.3">
      <c r="A5" s="115" t="s">
        <v>177</v>
      </c>
      <c r="B5" s="116"/>
      <c r="C5" s="116"/>
      <c r="D5" s="116"/>
      <c r="E5" s="116"/>
      <c r="F5" s="117"/>
      <c r="G5" s="117"/>
    </row>
    <row r="6" spans="1:7" ht="13.5" x14ac:dyDescent="0.25">
      <c r="A6" s="118" t="s">
        <v>144</v>
      </c>
      <c r="B6" s="102"/>
      <c r="C6" s="102"/>
      <c r="D6" s="102"/>
      <c r="E6" s="102"/>
      <c r="F6" s="102"/>
      <c r="G6" s="102"/>
    </row>
    <row r="7" spans="1:7" ht="15" x14ac:dyDescent="0.25">
      <c r="F7" s="12"/>
      <c r="G7" s="12"/>
    </row>
    <row r="8" spans="1:7" ht="15" x14ac:dyDescent="0.25">
      <c r="F8" s="12"/>
      <c r="G8" s="20" t="s">
        <v>0</v>
      </c>
    </row>
    <row r="9" spans="1:7" ht="12.75" customHeight="1" x14ac:dyDescent="0.2">
      <c r="A9" s="119" t="s">
        <v>139</v>
      </c>
      <c r="B9" s="119" t="s">
        <v>140</v>
      </c>
      <c r="C9" s="119" t="s">
        <v>57</v>
      </c>
      <c r="D9" s="119" t="s">
        <v>58</v>
      </c>
      <c r="E9" s="119" t="s">
        <v>178</v>
      </c>
      <c r="F9" s="113" t="s">
        <v>64</v>
      </c>
      <c r="G9" s="114"/>
    </row>
    <row r="10" spans="1:7" ht="51" x14ac:dyDescent="0.2">
      <c r="A10" s="120"/>
      <c r="B10" s="120"/>
      <c r="C10" s="120"/>
      <c r="D10" s="120"/>
      <c r="E10" s="120"/>
      <c r="F10" s="9" t="s">
        <v>59</v>
      </c>
      <c r="G10" s="9" t="s">
        <v>141</v>
      </c>
    </row>
    <row r="11" spans="1:7" ht="13.5" thickBot="1" x14ac:dyDescent="0.25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 t="s">
        <v>142</v>
      </c>
      <c r="G11" s="11" t="s">
        <v>143</v>
      </c>
    </row>
    <row r="12" spans="1:7" ht="15.75" thickBot="1" x14ac:dyDescent="0.25">
      <c r="A12" s="58"/>
      <c r="B12" s="61" t="s">
        <v>56</v>
      </c>
      <c r="C12" s="59"/>
      <c r="D12" s="59"/>
      <c r="E12" s="59"/>
      <c r="F12" s="59"/>
      <c r="G12" s="60"/>
    </row>
    <row r="13" spans="1:7" x14ac:dyDescent="0.2">
      <c r="A13" s="75" t="s">
        <v>175</v>
      </c>
      <c r="B13" s="77" t="s">
        <v>174</v>
      </c>
      <c r="C13" s="18">
        <v>9602538.0199999996</v>
      </c>
      <c r="D13" s="18">
        <v>9602538.0199999996</v>
      </c>
      <c r="E13" s="18">
        <v>9357808.7599999998</v>
      </c>
      <c r="F13" s="42">
        <f t="shared" ref="F13:F57" si="0">IF(C13=0,0,(E13/C13)*100)</f>
        <v>97.451410663615363</v>
      </c>
      <c r="G13" s="42">
        <f t="shared" ref="G13:G57" si="1">IF(D13=0,0,(E13/D13)*100)</f>
        <v>97.451410663615363</v>
      </c>
    </row>
    <row r="14" spans="1:7" ht="63.75" x14ac:dyDescent="0.2">
      <c r="A14" s="13" t="s">
        <v>80</v>
      </c>
      <c r="B14" s="14" t="s">
        <v>81</v>
      </c>
      <c r="C14" s="17">
        <v>6989922.0199999996</v>
      </c>
      <c r="D14" s="17">
        <v>6989922.0199999996</v>
      </c>
      <c r="E14" s="17">
        <v>6793732.5300000012</v>
      </c>
      <c r="F14" s="44">
        <f t="shared" si="0"/>
        <v>97.193252092961131</v>
      </c>
      <c r="G14" s="44">
        <f t="shared" si="1"/>
        <v>97.193252092961131</v>
      </c>
    </row>
    <row r="15" spans="1:7" ht="38.25" x14ac:dyDescent="0.2">
      <c r="A15" s="13" t="s">
        <v>112</v>
      </c>
      <c r="B15" s="14" t="s">
        <v>113</v>
      </c>
      <c r="C15" s="17">
        <v>2594300</v>
      </c>
      <c r="D15" s="17">
        <v>2594300</v>
      </c>
      <c r="E15" s="17">
        <v>2546840.63</v>
      </c>
      <c r="F15" s="44">
        <f t="shared" si="0"/>
        <v>98.170629071425822</v>
      </c>
      <c r="G15" s="44">
        <f t="shared" si="1"/>
        <v>98.170629071425822</v>
      </c>
    </row>
    <row r="16" spans="1:7" ht="25.5" x14ac:dyDescent="0.2">
      <c r="A16" s="13" t="s">
        <v>82</v>
      </c>
      <c r="B16" s="14" t="s">
        <v>83</v>
      </c>
      <c r="C16" s="17">
        <v>18316</v>
      </c>
      <c r="D16" s="17">
        <v>18316</v>
      </c>
      <c r="E16" s="17">
        <v>17235.599999999999</v>
      </c>
      <c r="F16" s="44">
        <f t="shared" si="0"/>
        <v>94.101332168595746</v>
      </c>
      <c r="G16" s="44">
        <f t="shared" si="1"/>
        <v>94.101332168595746</v>
      </c>
    </row>
    <row r="17" spans="1:7" x14ac:dyDescent="0.2">
      <c r="A17" s="75" t="s">
        <v>114</v>
      </c>
      <c r="B17" s="77" t="s">
        <v>115</v>
      </c>
      <c r="C17" s="18">
        <v>37183047.5</v>
      </c>
      <c r="D17" s="18">
        <v>37183047.5</v>
      </c>
      <c r="E17" s="18">
        <v>34980673.409999996</v>
      </c>
      <c r="F17" s="42">
        <f t="shared" si="0"/>
        <v>94.076940331477658</v>
      </c>
      <c r="G17" s="42">
        <f t="shared" si="1"/>
        <v>94.076940331477658</v>
      </c>
    </row>
    <row r="18" spans="1:7" x14ac:dyDescent="0.2">
      <c r="A18" s="13" t="s">
        <v>116</v>
      </c>
      <c r="B18" s="14" t="s">
        <v>117</v>
      </c>
      <c r="C18" s="17">
        <v>6153900</v>
      </c>
      <c r="D18" s="17">
        <v>6153900</v>
      </c>
      <c r="E18" s="17">
        <v>5955582.8199999994</v>
      </c>
      <c r="F18" s="44">
        <f t="shared" si="0"/>
        <v>96.777374022977298</v>
      </c>
      <c r="G18" s="44">
        <f t="shared" si="1"/>
        <v>96.777374022977298</v>
      </c>
    </row>
    <row r="19" spans="1:7" ht="25.5" x14ac:dyDescent="0.2">
      <c r="A19" s="13" t="s">
        <v>118</v>
      </c>
      <c r="B19" s="14" t="s">
        <v>119</v>
      </c>
      <c r="C19" s="17">
        <v>9620525</v>
      </c>
      <c r="D19" s="17">
        <v>9620525</v>
      </c>
      <c r="E19" s="17">
        <v>7692957.1099999994</v>
      </c>
      <c r="F19" s="44">
        <f t="shared" si="0"/>
        <v>79.964005186827109</v>
      </c>
      <c r="G19" s="44">
        <f t="shared" si="1"/>
        <v>79.964005186827109</v>
      </c>
    </row>
    <row r="20" spans="1:7" ht="25.5" x14ac:dyDescent="0.2">
      <c r="A20" s="13" t="s">
        <v>120</v>
      </c>
      <c r="B20" s="14" t="s">
        <v>119</v>
      </c>
      <c r="C20" s="17">
        <v>18335100</v>
      </c>
      <c r="D20" s="17">
        <v>18335100</v>
      </c>
      <c r="E20" s="17">
        <v>18335100</v>
      </c>
      <c r="F20" s="44">
        <f t="shared" si="0"/>
        <v>100</v>
      </c>
      <c r="G20" s="44">
        <f t="shared" si="1"/>
        <v>100</v>
      </c>
    </row>
    <row r="21" spans="1:7" ht="38.25" x14ac:dyDescent="0.2">
      <c r="A21" s="13" t="s">
        <v>121</v>
      </c>
      <c r="B21" s="14" t="s">
        <v>122</v>
      </c>
      <c r="C21" s="17">
        <v>1011200</v>
      </c>
      <c r="D21" s="17">
        <v>1011200</v>
      </c>
      <c r="E21" s="17">
        <v>965814.73000000021</v>
      </c>
      <c r="F21" s="44">
        <f t="shared" si="0"/>
        <v>95.51174149525319</v>
      </c>
      <c r="G21" s="44">
        <f t="shared" si="1"/>
        <v>95.51174149525319</v>
      </c>
    </row>
    <row r="22" spans="1:7" ht="25.5" x14ac:dyDescent="0.2">
      <c r="A22" s="13" t="s">
        <v>123</v>
      </c>
      <c r="B22" s="14" t="s">
        <v>167</v>
      </c>
      <c r="C22" s="17">
        <v>1745100</v>
      </c>
      <c r="D22" s="17">
        <v>1745100</v>
      </c>
      <c r="E22" s="17">
        <v>1724830.5499999998</v>
      </c>
      <c r="F22" s="44">
        <f t="shared" si="0"/>
        <v>98.838493496074705</v>
      </c>
      <c r="G22" s="44">
        <f t="shared" si="1"/>
        <v>98.838493496074705</v>
      </c>
    </row>
    <row r="23" spans="1:7" ht="51" x14ac:dyDescent="0.2">
      <c r="A23" s="13" t="s">
        <v>183</v>
      </c>
      <c r="B23" s="14" t="s">
        <v>184</v>
      </c>
      <c r="C23" s="17">
        <v>286322.5</v>
      </c>
      <c r="D23" s="17">
        <v>286322.5</v>
      </c>
      <c r="E23" s="17">
        <v>277038.40000000002</v>
      </c>
      <c r="F23" s="44">
        <f t="shared" si="0"/>
        <v>96.757467540972158</v>
      </c>
      <c r="G23" s="44">
        <f t="shared" si="1"/>
        <v>96.757467540972158</v>
      </c>
    </row>
    <row r="24" spans="1:7" ht="76.5" x14ac:dyDescent="0.2">
      <c r="A24" s="13" t="s">
        <v>168</v>
      </c>
      <c r="B24" s="14" t="s">
        <v>169</v>
      </c>
      <c r="C24" s="17">
        <v>25185</v>
      </c>
      <c r="D24" s="17">
        <v>25185</v>
      </c>
      <c r="E24" s="17">
        <v>25184.400000000001</v>
      </c>
      <c r="F24" s="44">
        <f t="shared" si="0"/>
        <v>99.997617629541395</v>
      </c>
      <c r="G24" s="44">
        <f t="shared" si="1"/>
        <v>99.997617629541395</v>
      </c>
    </row>
    <row r="25" spans="1:7" ht="76.5" x14ac:dyDescent="0.2">
      <c r="A25" s="13" t="s">
        <v>170</v>
      </c>
      <c r="B25" s="14" t="s">
        <v>171</v>
      </c>
      <c r="C25" s="17">
        <v>261137.5</v>
      </c>
      <c r="D25" s="17">
        <v>261137.5</v>
      </c>
      <c r="E25" s="17">
        <v>251854</v>
      </c>
      <c r="F25" s="44">
        <f t="shared" si="0"/>
        <v>96.444976305586138</v>
      </c>
      <c r="G25" s="44">
        <f t="shared" si="1"/>
        <v>96.444976305586138</v>
      </c>
    </row>
    <row r="26" spans="1:7" ht="51" x14ac:dyDescent="0.2">
      <c r="A26" s="13" t="s">
        <v>124</v>
      </c>
      <c r="B26" s="14" t="s">
        <v>125</v>
      </c>
      <c r="C26" s="17">
        <v>30900</v>
      </c>
      <c r="D26" s="17">
        <v>30900</v>
      </c>
      <c r="E26" s="17">
        <v>29349.8</v>
      </c>
      <c r="F26" s="44">
        <f t="shared" si="0"/>
        <v>94.983171521035587</v>
      </c>
      <c r="G26" s="44">
        <f t="shared" si="1"/>
        <v>94.983171521035587</v>
      </c>
    </row>
    <row r="27" spans="1:7" x14ac:dyDescent="0.2">
      <c r="A27" s="75" t="s">
        <v>84</v>
      </c>
      <c r="B27" s="77" t="s">
        <v>85</v>
      </c>
      <c r="C27" s="18">
        <v>488391</v>
      </c>
      <c r="D27" s="18">
        <v>488391</v>
      </c>
      <c r="E27" s="18">
        <v>488390.1</v>
      </c>
      <c r="F27" s="42">
        <f t="shared" si="0"/>
        <v>99.999815721419921</v>
      </c>
      <c r="G27" s="42">
        <f t="shared" si="1"/>
        <v>99.999815721419921</v>
      </c>
    </row>
    <row r="28" spans="1:7" ht="25.5" x14ac:dyDescent="0.2">
      <c r="A28" s="13" t="s">
        <v>86</v>
      </c>
      <c r="B28" s="14" t="s">
        <v>87</v>
      </c>
      <c r="C28" s="17">
        <v>240000</v>
      </c>
      <c r="D28" s="17">
        <v>240000</v>
      </c>
      <c r="E28" s="17">
        <v>240000</v>
      </c>
      <c r="F28" s="44">
        <f t="shared" si="0"/>
        <v>100</v>
      </c>
      <c r="G28" s="44">
        <f t="shared" si="1"/>
        <v>100</v>
      </c>
    </row>
    <row r="29" spans="1:7" ht="25.5" x14ac:dyDescent="0.2">
      <c r="A29" s="13" t="s">
        <v>88</v>
      </c>
      <c r="B29" s="14" t="s">
        <v>89</v>
      </c>
      <c r="C29" s="17">
        <v>248391</v>
      </c>
      <c r="D29" s="17">
        <v>248391</v>
      </c>
      <c r="E29" s="17">
        <v>248390.1</v>
      </c>
      <c r="F29" s="44">
        <f t="shared" si="0"/>
        <v>99.999637668031454</v>
      </c>
      <c r="G29" s="44">
        <f t="shared" si="1"/>
        <v>99.999637668031454</v>
      </c>
    </row>
    <row r="30" spans="1:7" ht="25.5" x14ac:dyDescent="0.2">
      <c r="A30" s="75" t="s">
        <v>90</v>
      </c>
      <c r="B30" s="76" t="s">
        <v>91</v>
      </c>
      <c r="C30" s="18">
        <v>1877600</v>
      </c>
      <c r="D30" s="18">
        <v>1877600</v>
      </c>
      <c r="E30" s="18">
        <v>1798850.6099999999</v>
      </c>
      <c r="F30" s="42">
        <f t="shared" si="0"/>
        <v>95.805848423519379</v>
      </c>
      <c r="G30" s="42">
        <f t="shared" si="1"/>
        <v>95.805848423519379</v>
      </c>
    </row>
    <row r="31" spans="1:7" ht="38.25" x14ac:dyDescent="0.2">
      <c r="A31" s="13" t="s">
        <v>92</v>
      </c>
      <c r="B31" s="14" t="s">
        <v>93</v>
      </c>
      <c r="C31" s="17">
        <v>12600</v>
      </c>
      <c r="D31" s="17">
        <v>12600</v>
      </c>
      <c r="E31" s="17">
        <v>1112</v>
      </c>
      <c r="F31" s="44">
        <f t="shared" si="0"/>
        <v>8.825396825396826</v>
      </c>
      <c r="G31" s="44">
        <f t="shared" si="1"/>
        <v>8.825396825396826</v>
      </c>
    </row>
    <row r="32" spans="1:7" ht="51" x14ac:dyDescent="0.2">
      <c r="A32" s="13" t="s">
        <v>94</v>
      </c>
      <c r="B32" s="14" t="s">
        <v>95</v>
      </c>
      <c r="C32" s="17">
        <v>1560000</v>
      </c>
      <c r="D32" s="17">
        <v>1560000</v>
      </c>
      <c r="E32" s="17">
        <v>1555497.6099999999</v>
      </c>
      <c r="F32" s="44">
        <f t="shared" si="0"/>
        <v>99.711385256410239</v>
      </c>
      <c r="G32" s="44">
        <f t="shared" si="1"/>
        <v>99.711385256410239</v>
      </c>
    </row>
    <row r="33" spans="1:7" ht="25.5" x14ac:dyDescent="0.2">
      <c r="A33" s="13" t="s">
        <v>96</v>
      </c>
      <c r="B33" s="14" t="s">
        <v>97</v>
      </c>
      <c r="C33" s="17">
        <v>205000</v>
      </c>
      <c r="D33" s="17">
        <v>205000</v>
      </c>
      <c r="E33" s="17">
        <v>194441</v>
      </c>
      <c r="F33" s="44">
        <f t="shared" si="0"/>
        <v>94.849268292682936</v>
      </c>
      <c r="G33" s="44">
        <f t="shared" si="1"/>
        <v>94.849268292682936</v>
      </c>
    </row>
    <row r="34" spans="1:7" ht="25.5" x14ac:dyDescent="0.2">
      <c r="A34" s="13" t="s">
        <v>98</v>
      </c>
      <c r="B34" s="14" t="s">
        <v>99</v>
      </c>
      <c r="C34" s="17">
        <v>100000</v>
      </c>
      <c r="D34" s="17">
        <v>100000</v>
      </c>
      <c r="E34" s="17">
        <v>47800</v>
      </c>
      <c r="F34" s="44">
        <f t="shared" si="0"/>
        <v>47.8</v>
      </c>
      <c r="G34" s="44">
        <f t="shared" si="1"/>
        <v>47.8</v>
      </c>
    </row>
    <row r="35" spans="1:7" x14ac:dyDescent="0.2">
      <c r="A35" s="75" t="s">
        <v>126</v>
      </c>
      <c r="B35" s="77" t="s">
        <v>127</v>
      </c>
      <c r="C35" s="18">
        <v>2312700</v>
      </c>
      <c r="D35" s="18">
        <v>2312700</v>
      </c>
      <c r="E35" s="18">
        <v>2119350.4300000002</v>
      </c>
      <c r="F35" s="42">
        <f t="shared" si="0"/>
        <v>91.639660569896662</v>
      </c>
      <c r="G35" s="42">
        <f t="shared" si="1"/>
        <v>91.639660569896662</v>
      </c>
    </row>
    <row r="36" spans="1:7" x14ac:dyDescent="0.2">
      <c r="A36" s="13" t="s">
        <v>128</v>
      </c>
      <c r="B36" s="14" t="s">
        <v>129</v>
      </c>
      <c r="C36" s="17">
        <v>497600</v>
      </c>
      <c r="D36" s="17">
        <v>497600</v>
      </c>
      <c r="E36" s="17">
        <v>432673.47000000003</v>
      </c>
      <c r="F36" s="44">
        <f t="shared" si="0"/>
        <v>86.952063906752414</v>
      </c>
      <c r="G36" s="44">
        <f t="shared" si="1"/>
        <v>86.952063906752414</v>
      </c>
    </row>
    <row r="37" spans="1:7" x14ac:dyDescent="0.2">
      <c r="A37" s="13" t="s">
        <v>130</v>
      </c>
      <c r="B37" s="14" t="s">
        <v>131</v>
      </c>
      <c r="C37" s="17">
        <v>458200</v>
      </c>
      <c r="D37" s="17">
        <v>458200</v>
      </c>
      <c r="E37" s="17">
        <v>422928.32</v>
      </c>
      <c r="F37" s="44">
        <f t="shared" si="0"/>
        <v>92.302121344391097</v>
      </c>
      <c r="G37" s="44">
        <f t="shared" si="1"/>
        <v>92.302121344391097</v>
      </c>
    </row>
    <row r="38" spans="1:7" ht="38.25" x14ac:dyDescent="0.2">
      <c r="A38" s="13" t="s">
        <v>132</v>
      </c>
      <c r="B38" s="14" t="s">
        <v>133</v>
      </c>
      <c r="C38" s="17">
        <v>1341900</v>
      </c>
      <c r="D38" s="17">
        <v>1341900</v>
      </c>
      <c r="E38" s="17">
        <v>1252778.52</v>
      </c>
      <c r="F38" s="44">
        <f t="shared" si="0"/>
        <v>93.358560250391236</v>
      </c>
      <c r="G38" s="44">
        <f t="shared" si="1"/>
        <v>93.358560250391236</v>
      </c>
    </row>
    <row r="39" spans="1:7" x14ac:dyDescent="0.2">
      <c r="A39" s="13" t="s">
        <v>134</v>
      </c>
      <c r="B39" s="14" t="s">
        <v>135</v>
      </c>
      <c r="C39" s="17">
        <v>15000</v>
      </c>
      <c r="D39" s="17">
        <v>15000</v>
      </c>
      <c r="E39" s="17">
        <v>10970.12</v>
      </c>
      <c r="F39" s="44">
        <f t="shared" si="0"/>
        <v>73.134133333333338</v>
      </c>
      <c r="G39" s="44">
        <f t="shared" si="1"/>
        <v>73.134133333333338</v>
      </c>
    </row>
    <row r="40" spans="1:7" x14ac:dyDescent="0.2">
      <c r="A40" s="75" t="s">
        <v>185</v>
      </c>
      <c r="B40" s="77" t="s">
        <v>186</v>
      </c>
      <c r="C40" s="18">
        <v>5000</v>
      </c>
      <c r="D40" s="18">
        <v>5000</v>
      </c>
      <c r="E40" s="18">
        <v>5000</v>
      </c>
      <c r="F40" s="62">
        <f t="shared" si="0"/>
        <v>100</v>
      </c>
      <c r="G40" s="62">
        <f t="shared" si="1"/>
        <v>100</v>
      </c>
    </row>
    <row r="41" spans="1:7" ht="38.25" x14ac:dyDescent="0.2">
      <c r="A41" s="13" t="s">
        <v>187</v>
      </c>
      <c r="B41" s="14" t="s">
        <v>188</v>
      </c>
      <c r="C41" s="17">
        <v>5000</v>
      </c>
      <c r="D41" s="17">
        <v>5000</v>
      </c>
      <c r="E41" s="17">
        <v>5000</v>
      </c>
      <c r="F41" s="44">
        <f t="shared" si="0"/>
        <v>100</v>
      </c>
      <c r="G41" s="44">
        <f t="shared" si="1"/>
        <v>100</v>
      </c>
    </row>
    <row r="42" spans="1:7" x14ac:dyDescent="0.2">
      <c r="A42" s="75" t="s">
        <v>100</v>
      </c>
      <c r="B42" s="77" t="s">
        <v>101</v>
      </c>
      <c r="C42" s="18">
        <v>2691651</v>
      </c>
      <c r="D42" s="18">
        <v>2691651</v>
      </c>
      <c r="E42" s="18">
        <v>2161875.3699999996</v>
      </c>
      <c r="F42" s="42">
        <f t="shared" si="0"/>
        <v>80.317818691947792</v>
      </c>
      <c r="G42" s="42">
        <f t="shared" si="1"/>
        <v>80.317818691947792</v>
      </c>
    </row>
    <row r="43" spans="1:7" ht="51" x14ac:dyDescent="0.2">
      <c r="A43" s="13" t="s">
        <v>189</v>
      </c>
      <c r="B43" s="14" t="s">
        <v>190</v>
      </c>
      <c r="C43" s="17">
        <v>265300</v>
      </c>
      <c r="D43" s="17">
        <v>265300</v>
      </c>
      <c r="E43" s="17">
        <v>265300</v>
      </c>
      <c r="F43" s="44">
        <f t="shared" si="0"/>
        <v>100</v>
      </c>
      <c r="G43" s="44">
        <f t="shared" si="1"/>
        <v>100</v>
      </c>
    </row>
    <row r="44" spans="1:7" ht="25.5" x14ac:dyDescent="0.2">
      <c r="A44" s="13" t="s">
        <v>102</v>
      </c>
      <c r="B44" s="14" t="s">
        <v>103</v>
      </c>
      <c r="C44" s="17">
        <v>2426351</v>
      </c>
      <c r="D44" s="17">
        <v>2426351</v>
      </c>
      <c r="E44" s="17">
        <v>1896575.37</v>
      </c>
      <c r="F44" s="44">
        <f t="shared" si="0"/>
        <v>78.16574642333282</v>
      </c>
      <c r="G44" s="44">
        <f t="shared" si="1"/>
        <v>78.16574642333282</v>
      </c>
    </row>
    <row r="45" spans="1:7" x14ac:dyDescent="0.2">
      <c r="A45" s="75" t="s">
        <v>104</v>
      </c>
      <c r="B45" s="77" t="s">
        <v>105</v>
      </c>
      <c r="C45" s="18">
        <v>638403</v>
      </c>
      <c r="D45" s="18">
        <v>638403</v>
      </c>
      <c r="E45" s="18">
        <v>638403</v>
      </c>
      <c r="F45" s="42">
        <f t="shared" si="0"/>
        <v>100</v>
      </c>
      <c r="G45" s="42">
        <f t="shared" si="1"/>
        <v>100</v>
      </c>
    </row>
    <row r="46" spans="1:7" ht="38.25" x14ac:dyDescent="0.2">
      <c r="A46" s="13" t="s">
        <v>106</v>
      </c>
      <c r="B46" s="14" t="s">
        <v>107</v>
      </c>
      <c r="C46" s="17">
        <v>241283</v>
      </c>
      <c r="D46" s="17">
        <v>241283</v>
      </c>
      <c r="E46" s="17">
        <v>241283</v>
      </c>
      <c r="F46" s="44">
        <f t="shared" si="0"/>
        <v>100</v>
      </c>
      <c r="G46" s="44">
        <f t="shared" si="1"/>
        <v>100</v>
      </c>
    </row>
    <row r="47" spans="1:7" ht="51" x14ac:dyDescent="0.2">
      <c r="A47" s="13" t="s">
        <v>172</v>
      </c>
      <c r="B47" s="14" t="s">
        <v>173</v>
      </c>
      <c r="C47" s="17">
        <v>397120</v>
      </c>
      <c r="D47" s="17">
        <v>397120</v>
      </c>
      <c r="E47" s="17">
        <v>397120</v>
      </c>
      <c r="F47" s="44">
        <f t="shared" si="0"/>
        <v>100</v>
      </c>
      <c r="G47" s="44">
        <f t="shared" si="1"/>
        <v>100</v>
      </c>
    </row>
    <row r="48" spans="1:7" x14ac:dyDescent="0.2">
      <c r="A48" s="75" t="s">
        <v>108</v>
      </c>
      <c r="B48" s="77" t="s">
        <v>109</v>
      </c>
      <c r="C48" s="18">
        <v>2622600</v>
      </c>
      <c r="D48" s="18">
        <v>2622600</v>
      </c>
      <c r="E48" s="18">
        <v>2578912.5899999994</v>
      </c>
      <c r="F48" s="42">
        <f t="shared" si="0"/>
        <v>98.334194692290069</v>
      </c>
      <c r="G48" s="42">
        <f t="shared" si="1"/>
        <v>98.334194692290069</v>
      </c>
    </row>
    <row r="49" spans="1:7" ht="25.5" x14ac:dyDescent="0.2">
      <c r="A49" s="13" t="s">
        <v>110</v>
      </c>
      <c r="B49" s="14" t="s">
        <v>111</v>
      </c>
      <c r="C49" s="17">
        <v>2622600</v>
      </c>
      <c r="D49" s="17">
        <v>2622600</v>
      </c>
      <c r="E49" s="17">
        <v>2578912.5899999994</v>
      </c>
      <c r="F49" s="44">
        <f t="shared" si="0"/>
        <v>98.334194692290069</v>
      </c>
      <c r="G49" s="44">
        <f t="shared" si="1"/>
        <v>98.334194692290069</v>
      </c>
    </row>
    <row r="50" spans="1:7" x14ac:dyDescent="0.2">
      <c r="A50" s="75" t="s">
        <v>136</v>
      </c>
      <c r="B50" s="77" t="s">
        <v>137</v>
      </c>
      <c r="C50" s="18">
        <v>2384583</v>
      </c>
      <c r="D50" s="18">
        <v>2384583</v>
      </c>
      <c r="E50" s="18">
        <v>2378625.89</v>
      </c>
      <c r="F50" s="42">
        <f t="shared" si="0"/>
        <v>99.750182316992124</v>
      </c>
      <c r="G50" s="42">
        <f t="shared" si="1"/>
        <v>99.750182316992124</v>
      </c>
    </row>
    <row r="51" spans="1:7" x14ac:dyDescent="0.2">
      <c r="A51" s="13" t="s">
        <v>138</v>
      </c>
      <c r="B51" s="14" t="s">
        <v>53</v>
      </c>
      <c r="C51" s="17">
        <v>2384583</v>
      </c>
      <c r="D51" s="17">
        <v>2384583</v>
      </c>
      <c r="E51" s="17">
        <v>2378625.89</v>
      </c>
      <c r="F51" s="44">
        <f t="shared" si="0"/>
        <v>99.750182316992124</v>
      </c>
      <c r="G51" s="44">
        <f t="shared" si="1"/>
        <v>99.750182316992124</v>
      </c>
    </row>
    <row r="52" spans="1:7" ht="15.75" thickBot="1" x14ac:dyDescent="0.3">
      <c r="A52" s="79" t="s">
        <v>145</v>
      </c>
      <c r="B52" s="79"/>
      <c r="C52" s="95">
        <f>SUM(C13+C17+C27+C30+C35+C40+C42+C45+C48+C50)</f>
        <v>59806513.519999996</v>
      </c>
      <c r="D52" s="95">
        <f>SUM(D13+D17+D27+D30+D35+D40+D42+D45+D48+D50)</f>
        <v>59806513.519999996</v>
      </c>
      <c r="E52" s="95">
        <f>SUM(E13+E17+E27+E30+E35+E40+E42+E45+E48+E50)</f>
        <v>56507890.159999989</v>
      </c>
      <c r="F52" s="93">
        <f t="shared" si="0"/>
        <v>94.484508181710154</v>
      </c>
      <c r="G52" s="93">
        <f t="shared" si="1"/>
        <v>94.484508181710154</v>
      </c>
    </row>
    <row r="53" spans="1:7" ht="26.25" thickBot="1" x14ac:dyDescent="0.25">
      <c r="A53" s="63"/>
      <c r="B53" s="15" t="s">
        <v>146</v>
      </c>
      <c r="C53" s="64"/>
      <c r="D53" s="64"/>
      <c r="E53" s="64"/>
      <c r="F53" s="65"/>
      <c r="G53" s="66"/>
    </row>
    <row r="54" spans="1:7" x14ac:dyDescent="0.2">
      <c r="A54" s="4">
        <v>200000</v>
      </c>
      <c r="B54" s="53" t="s">
        <v>147</v>
      </c>
      <c r="C54" s="54">
        <v>89697.020000000019</v>
      </c>
      <c r="D54" s="19">
        <v>0</v>
      </c>
      <c r="E54" s="49">
        <f>E55</f>
        <v>89697.020000000019</v>
      </c>
      <c r="F54" s="50">
        <f t="shared" si="0"/>
        <v>100</v>
      </c>
      <c r="G54" s="50">
        <f t="shared" si="1"/>
        <v>0</v>
      </c>
    </row>
    <row r="55" spans="1:7" ht="25.5" x14ac:dyDescent="0.2">
      <c r="A55" s="4">
        <v>208000</v>
      </c>
      <c r="B55" s="53" t="s">
        <v>148</v>
      </c>
      <c r="C55" s="54">
        <v>89697.020000000019</v>
      </c>
      <c r="D55" s="48">
        <v>0</v>
      </c>
      <c r="E55" s="51">
        <f>SUM(E56+E57)</f>
        <v>89697.020000000019</v>
      </c>
      <c r="F55" s="6">
        <f t="shared" si="0"/>
        <v>100</v>
      </c>
      <c r="G55" s="6">
        <f t="shared" si="1"/>
        <v>0</v>
      </c>
    </row>
    <row r="56" spans="1:7" x14ac:dyDescent="0.2">
      <c r="A56" s="67">
        <v>208100</v>
      </c>
      <c r="B56" s="68" t="s">
        <v>149</v>
      </c>
      <c r="C56" s="69">
        <v>1779955.02</v>
      </c>
      <c r="D56" s="70">
        <v>0</v>
      </c>
      <c r="E56" s="69">
        <v>1779955.02</v>
      </c>
      <c r="F56" s="16">
        <f t="shared" si="0"/>
        <v>100</v>
      </c>
      <c r="G56" s="16">
        <f t="shared" si="1"/>
        <v>0</v>
      </c>
    </row>
    <row r="57" spans="1:7" ht="38.25" x14ac:dyDescent="0.2">
      <c r="A57" s="67">
        <v>208400</v>
      </c>
      <c r="B57" s="68" t="s">
        <v>150</v>
      </c>
      <c r="C57" s="69">
        <v>-1690258</v>
      </c>
      <c r="D57" s="70">
        <v>0</v>
      </c>
      <c r="E57" s="69">
        <v>-1690258</v>
      </c>
      <c r="F57" s="16">
        <f t="shared" si="0"/>
        <v>100</v>
      </c>
      <c r="G57" s="16">
        <f t="shared" si="1"/>
        <v>0</v>
      </c>
    </row>
    <row r="58" spans="1:7" x14ac:dyDescent="0.2">
      <c r="A58" s="4">
        <v>600000</v>
      </c>
      <c r="B58" s="53" t="s">
        <v>151</v>
      </c>
      <c r="C58" s="54">
        <v>89697.020000000019</v>
      </c>
      <c r="D58" s="48">
        <v>0</v>
      </c>
      <c r="E58" s="48">
        <f>E59</f>
        <v>89697.020000000019</v>
      </c>
      <c r="F58" s="6">
        <f t="shared" ref="F58:F72" si="2">IF(C58=0,0,(E58/C58)*100)</f>
        <v>100</v>
      </c>
      <c r="G58" s="6">
        <f t="shared" ref="G58:G72" si="3">IF(D58=0,0,(E58/D58)*100)</f>
        <v>0</v>
      </c>
    </row>
    <row r="59" spans="1:7" x14ac:dyDescent="0.2">
      <c r="A59" s="4">
        <v>602000</v>
      </c>
      <c r="B59" s="53" t="s">
        <v>152</v>
      </c>
      <c r="C59" s="54">
        <v>89697.020000000019</v>
      </c>
      <c r="D59" s="48">
        <v>0</v>
      </c>
      <c r="E59" s="48">
        <f>SUM(E60:E61)</f>
        <v>89697.020000000019</v>
      </c>
      <c r="F59" s="6">
        <f t="shared" si="2"/>
        <v>100</v>
      </c>
      <c r="G59" s="6">
        <f t="shared" si="3"/>
        <v>0</v>
      </c>
    </row>
    <row r="60" spans="1:7" x14ac:dyDescent="0.2">
      <c r="A60" s="67">
        <v>602100</v>
      </c>
      <c r="B60" s="68" t="s">
        <v>149</v>
      </c>
      <c r="C60" s="69">
        <v>1779955.02</v>
      </c>
      <c r="D60" s="70">
        <v>0</v>
      </c>
      <c r="E60" s="69">
        <v>1779955.02</v>
      </c>
      <c r="F60" s="16">
        <f t="shared" si="2"/>
        <v>100</v>
      </c>
      <c r="G60" s="16">
        <f t="shared" si="3"/>
        <v>0</v>
      </c>
    </row>
    <row r="61" spans="1:7" ht="44.25" customHeight="1" thickBot="1" x14ac:dyDescent="0.25">
      <c r="A61" s="67">
        <v>602400</v>
      </c>
      <c r="B61" s="68" t="s">
        <v>150</v>
      </c>
      <c r="C61" s="69">
        <v>-1690258</v>
      </c>
      <c r="D61" s="67">
        <v>0</v>
      </c>
      <c r="E61" s="69">
        <v>-1690258</v>
      </c>
      <c r="F61" s="71">
        <f t="shared" si="2"/>
        <v>100</v>
      </c>
      <c r="G61" s="71">
        <f t="shared" si="3"/>
        <v>0</v>
      </c>
    </row>
    <row r="62" spans="1:7" ht="15.75" thickBot="1" x14ac:dyDescent="0.3">
      <c r="A62" s="82"/>
      <c r="B62" s="61" t="s">
        <v>77</v>
      </c>
      <c r="C62" s="83"/>
      <c r="D62" s="83"/>
      <c r="E62" s="83"/>
      <c r="F62" s="83"/>
      <c r="G62" s="84"/>
    </row>
    <row r="63" spans="1:7" x14ac:dyDescent="0.2">
      <c r="A63" s="85" t="s">
        <v>114</v>
      </c>
      <c r="B63" s="86" t="s">
        <v>115</v>
      </c>
      <c r="C63" s="87">
        <v>513044</v>
      </c>
      <c r="D63" s="87">
        <v>513044</v>
      </c>
      <c r="E63" s="87">
        <v>305773.08999999997</v>
      </c>
      <c r="F63" s="88">
        <f t="shared" si="2"/>
        <v>59.599778966326468</v>
      </c>
      <c r="G63" s="88">
        <f t="shared" si="3"/>
        <v>59.599778966326468</v>
      </c>
    </row>
    <row r="64" spans="1:7" x14ac:dyDescent="0.2">
      <c r="A64" s="13" t="s">
        <v>116</v>
      </c>
      <c r="B64" s="14" t="s">
        <v>117</v>
      </c>
      <c r="C64" s="17">
        <v>405080</v>
      </c>
      <c r="D64" s="17">
        <v>405080</v>
      </c>
      <c r="E64" s="17">
        <v>270684.73</v>
      </c>
      <c r="F64" s="16">
        <f t="shared" si="2"/>
        <v>66.822536289128067</v>
      </c>
      <c r="G64" s="16">
        <f t="shared" si="3"/>
        <v>66.822536289128067</v>
      </c>
    </row>
    <row r="65" spans="1:7" ht="25.5" x14ac:dyDescent="0.2">
      <c r="A65" s="13" t="s">
        <v>118</v>
      </c>
      <c r="B65" s="14" t="s">
        <v>119</v>
      </c>
      <c r="C65" s="17">
        <v>22964</v>
      </c>
      <c r="D65" s="17">
        <v>22964</v>
      </c>
      <c r="E65" s="17">
        <v>22964</v>
      </c>
      <c r="F65" s="16">
        <f t="shared" si="2"/>
        <v>100</v>
      </c>
      <c r="G65" s="16">
        <f t="shared" si="3"/>
        <v>100</v>
      </c>
    </row>
    <row r="66" spans="1:7" ht="25.5" x14ac:dyDescent="0.2">
      <c r="A66" s="13" t="s">
        <v>123</v>
      </c>
      <c r="B66" s="14" t="s">
        <v>167</v>
      </c>
      <c r="C66" s="17">
        <v>85000</v>
      </c>
      <c r="D66" s="17">
        <v>85000</v>
      </c>
      <c r="E66" s="17">
        <v>12124.36</v>
      </c>
      <c r="F66" s="16">
        <f t="shared" si="2"/>
        <v>14.263952941176472</v>
      </c>
      <c r="G66" s="16">
        <f t="shared" si="3"/>
        <v>14.263952941176472</v>
      </c>
    </row>
    <row r="67" spans="1:7" x14ac:dyDescent="0.2">
      <c r="A67" s="85" t="s">
        <v>84</v>
      </c>
      <c r="B67" s="86" t="s">
        <v>85</v>
      </c>
      <c r="C67" s="87">
        <v>50000</v>
      </c>
      <c r="D67" s="87">
        <v>50000</v>
      </c>
      <c r="E67" s="87">
        <v>50000</v>
      </c>
      <c r="F67" s="88">
        <f t="shared" si="2"/>
        <v>100</v>
      </c>
      <c r="G67" s="88">
        <f t="shared" si="3"/>
        <v>100</v>
      </c>
    </row>
    <row r="68" spans="1:7" ht="25.5" x14ac:dyDescent="0.2">
      <c r="A68" s="13" t="s">
        <v>86</v>
      </c>
      <c r="B68" s="14" t="s">
        <v>87</v>
      </c>
      <c r="C68" s="17">
        <v>50000</v>
      </c>
      <c r="D68" s="17">
        <v>50000</v>
      </c>
      <c r="E68" s="17">
        <v>50000</v>
      </c>
      <c r="F68" s="47">
        <f t="shared" si="2"/>
        <v>100</v>
      </c>
      <c r="G68" s="47">
        <f t="shared" si="3"/>
        <v>100</v>
      </c>
    </row>
    <row r="69" spans="1:7" x14ac:dyDescent="0.2">
      <c r="A69" s="85" t="s">
        <v>126</v>
      </c>
      <c r="B69" s="86" t="s">
        <v>127</v>
      </c>
      <c r="C69" s="87">
        <v>23960</v>
      </c>
      <c r="D69" s="87">
        <v>23960</v>
      </c>
      <c r="E69" s="87">
        <v>13447.68</v>
      </c>
      <c r="F69" s="89">
        <f t="shared" si="2"/>
        <v>56.125542570951595</v>
      </c>
      <c r="G69" s="89">
        <f t="shared" si="3"/>
        <v>56.125542570951595</v>
      </c>
    </row>
    <row r="70" spans="1:7" x14ac:dyDescent="0.2">
      <c r="A70" s="13" t="s">
        <v>128</v>
      </c>
      <c r="B70" s="14" t="s">
        <v>129</v>
      </c>
      <c r="C70" s="17">
        <v>10460</v>
      </c>
      <c r="D70" s="17">
        <v>10460</v>
      </c>
      <c r="E70" s="17">
        <v>9947.68</v>
      </c>
      <c r="F70" s="47">
        <f t="shared" si="2"/>
        <v>95.102103250478009</v>
      </c>
      <c r="G70" s="47">
        <f t="shared" si="3"/>
        <v>95.102103250478009</v>
      </c>
    </row>
    <row r="71" spans="1:7" x14ac:dyDescent="0.2">
      <c r="A71" s="13" t="s">
        <v>130</v>
      </c>
      <c r="B71" s="14" t="s">
        <v>131</v>
      </c>
      <c r="C71" s="17">
        <v>8500</v>
      </c>
      <c r="D71" s="17">
        <v>8500</v>
      </c>
      <c r="E71" s="17">
        <v>3500</v>
      </c>
      <c r="F71" s="47">
        <f t="shared" si="2"/>
        <v>41.17647058823529</v>
      </c>
      <c r="G71" s="47">
        <f t="shared" si="3"/>
        <v>41.17647058823529</v>
      </c>
    </row>
    <row r="72" spans="1:7" ht="38.25" x14ac:dyDescent="0.2">
      <c r="A72" s="13" t="s">
        <v>132</v>
      </c>
      <c r="B72" s="14" t="s">
        <v>133</v>
      </c>
      <c r="C72" s="17">
        <v>5000</v>
      </c>
      <c r="D72" s="17">
        <v>5000</v>
      </c>
      <c r="E72" s="17">
        <v>0</v>
      </c>
      <c r="F72" s="47">
        <f t="shared" si="2"/>
        <v>0</v>
      </c>
      <c r="G72" s="47">
        <f t="shared" si="3"/>
        <v>0</v>
      </c>
    </row>
    <row r="73" spans="1:7" x14ac:dyDescent="0.2">
      <c r="A73" s="85" t="s">
        <v>100</v>
      </c>
      <c r="B73" s="86" t="s">
        <v>101</v>
      </c>
      <c r="C73" s="87">
        <v>1001976</v>
      </c>
      <c r="D73" s="87">
        <v>1001976</v>
      </c>
      <c r="E73" s="87">
        <v>944312</v>
      </c>
      <c r="F73" s="88">
        <f t="shared" ref="F73:F89" si="4">IF(C73=0,0,(E73/C73)*100)</f>
        <v>94.244971935455538</v>
      </c>
      <c r="G73" s="88">
        <f t="shared" ref="G73:G89" si="5">IF(D73=0,0,(E73/D73)*100)</f>
        <v>94.244971935455538</v>
      </c>
    </row>
    <row r="74" spans="1:7" ht="25.5" x14ac:dyDescent="0.2">
      <c r="A74" s="13" t="s">
        <v>102</v>
      </c>
      <c r="B74" s="14" t="s">
        <v>103</v>
      </c>
      <c r="C74" s="17">
        <v>100000</v>
      </c>
      <c r="D74" s="17">
        <v>100000</v>
      </c>
      <c r="E74" s="17">
        <v>42336</v>
      </c>
      <c r="F74" s="47">
        <f t="shared" si="4"/>
        <v>42.335999999999999</v>
      </c>
      <c r="G74" s="47">
        <f t="shared" si="5"/>
        <v>42.335999999999999</v>
      </c>
    </row>
    <row r="75" spans="1:7" ht="89.25" x14ac:dyDescent="0.2">
      <c r="A75" s="13" t="s">
        <v>191</v>
      </c>
      <c r="B75" s="14" t="s">
        <v>192</v>
      </c>
      <c r="C75" s="17">
        <v>901976</v>
      </c>
      <c r="D75" s="17">
        <v>901976</v>
      </c>
      <c r="E75" s="17">
        <v>901976</v>
      </c>
      <c r="F75" s="47">
        <f t="shared" si="4"/>
        <v>100</v>
      </c>
      <c r="G75" s="47">
        <f t="shared" si="5"/>
        <v>100</v>
      </c>
    </row>
    <row r="76" spans="1:7" x14ac:dyDescent="0.2">
      <c r="A76" s="90">
        <v>7000</v>
      </c>
      <c r="B76" s="91" t="s">
        <v>105</v>
      </c>
      <c r="C76" s="87">
        <v>738282</v>
      </c>
      <c r="D76" s="87">
        <v>738282</v>
      </c>
      <c r="E76" s="92">
        <v>0</v>
      </c>
      <c r="F76" s="89">
        <f t="shared" ref="F76:F80" si="6">IF(C76=0,0,(E76/C76)*100)</f>
        <v>0</v>
      </c>
      <c r="G76" s="89">
        <f t="shared" ref="G76:G80" si="7">IF(D76=0,0,(E76/D76)*100)</f>
        <v>0</v>
      </c>
    </row>
    <row r="77" spans="1:7" ht="51" x14ac:dyDescent="0.2">
      <c r="A77" s="46" t="s">
        <v>158</v>
      </c>
      <c r="B77" s="45" t="s">
        <v>157</v>
      </c>
      <c r="C77" s="17">
        <v>738282</v>
      </c>
      <c r="D77" s="17">
        <v>738282</v>
      </c>
      <c r="E77" s="43">
        <v>0</v>
      </c>
      <c r="F77" s="47">
        <f t="shared" si="6"/>
        <v>0</v>
      </c>
      <c r="G77" s="47">
        <f t="shared" si="7"/>
        <v>0</v>
      </c>
    </row>
    <row r="78" spans="1:7" x14ac:dyDescent="0.2">
      <c r="A78" s="85" t="s">
        <v>108</v>
      </c>
      <c r="B78" s="86" t="s">
        <v>109</v>
      </c>
      <c r="C78" s="87">
        <v>100000</v>
      </c>
      <c r="D78" s="87">
        <v>100000</v>
      </c>
      <c r="E78" s="87">
        <v>2440</v>
      </c>
      <c r="F78" s="89">
        <f t="shared" si="6"/>
        <v>2.44</v>
      </c>
      <c r="G78" s="89">
        <f t="shared" si="7"/>
        <v>2.44</v>
      </c>
    </row>
    <row r="79" spans="1:7" ht="39.75" customHeight="1" x14ac:dyDescent="0.2">
      <c r="A79" s="13" t="s">
        <v>110</v>
      </c>
      <c r="B79" s="14" t="s">
        <v>111</v>
      </c>
      <c r="C79" s="17">
        <v>100000</v>
      </c>
      <c r="D79" s="17">
        <v>100000</v>
      </c>
      <c r="E79" s="17">
        <v>2440</v>
      </c>
      <c r="F79" s="47">
        <f t="shared" si="6"/>
        <v>2.44</v>
      </c>
      <c r="G79" s="47">
        <f t="shared" si="7"/>
        <v>2.44</v>
      </c>
    </row>
    <row r="80" spans="1:7" ht="20.25" customHeight="1" x14ac:dyDescent="0.25">
      <c r="A80" s="79" t="s">
        <v>176</v>
      </c>
      <c r="B80" s="79"/>
      <c r="C80" s="80">
        <f>SUM(C63+C67+C69+C73+C76+C78)</f>
        <v>2427262</v>
      </c>
      <c r="D80" s="80">
        <f>SUM(D63+D67+D69+D73+D76+D78)</f>
        <v>2427262</v>
      </c>
      <c r="E80" s="80">
        <f>SUM(E63+E67+E69+E73+E76+E78)</f>
        <v>1315972.77</v>
      </c>
      <c r="F80" s="81">
        <f t="shared" si="6"/>
        <v>54.216346237035808</v>
      </c>
      <c r="G80" s="81">
        <f t="shared" si="7"/>
        <v>54.216346237035808</v>
      </c>
    </row>
    <row r="81" spans="1:7" ht="25.5" x14ac:dyDescent="0.2">
      <c r="A81" s="72"/>
      <c r="B81" s="7" t="s">
        <v>153</v>
      </c>
      <c r="C81" s="72"/>
      <c r="D81" s="72"/>
      <c r="E81" s="72"/>
      <c r="F81" s="72"/>
      <c r="G81" s="72"/>
    </row>
    <row r="82" spans="1:7" x14ac:dyDescent="0.2">
      <c r="A82" s="4">
        <v>200000</v>
      </c>
      <c r="B82" s="53" t="s">
        <v>147</v>
      </c>
      <c r="C82" s="54">
        <v>1690258</v>
      </c>
      <c r="D82" s="70">
        <v>0</v>
      </c>
      <c r="E82" s="55">
        <f>E83</f>
        <v>951976</v>
      </c>
      <c r="F82" s="6">
        <f t="shared" si="4"/>
        <v>56.321342658931364</v>
      </c>
      <c r="G82" s="6">
        <f t="shared" si="5"/>
        <v>0</v>
      </c>
    </row>
    <row r="83" spans="1:7" ht="25.5" x14ac:dyDescent="0.2">
      <c r="A83" s="4">
        <v>208000</v>
      </c>
      <c r="B83" s="53" t="s">
        <v>148</v>
      </c>
      <c r="C83" s="54">
        <v>1690258</v>
      </c>
      <c r="D83" s="70">
        <v>0</v>
      </c>
      <c r="E83" s="55">
        <f>SUM(E84:E85)</f>
        <v>951976</v>
      </c>
      <c r="F83" s="6">
        <f t="shared" si="4"/>
        <v>56.321342658931364</v>
      </c>
      <c r="G83" s="6">
        <f t="shared" si="5"/>
        <v>0</v>
      </c>
    </row>
    <row r="84" spans="1:7" x14ac:dyDescent="0.2">
      <c r="A84" s="67">
        <v>208100</v>
      </c>
      <c r="B84" s="68" t="s">
        <v>149</v>
      </c>
      <c r="C84" s="69">
        <v>0</v>
      </c>
      <c r="D84" s="70">
        <v>0</v>
      </c>
      <c r="E84" s="70">
        <v>0</v>
      </c>
      <c r="F84" s="6">
        <f t="shared" si="4"/>
        <v>0</v>
      </c>
      <c r="G84" s="6">
        <f t="shared" si="5"/>
        <v>0</v>
      </c>
    </row>
    <row r="85" spans="1:7" ht="38.25" x14ac:dyDescent="0.2">
      <c r="A85" s="67">
        <v>208400</v>
      </c>
      <c r="B85" s="68" t="s">
        <v>150</v>
      </c>
      <c r="C85" s="69">
        <v>1690258</v>
      </c>
      <c r="D85" s="70">
        <v>0</v>
      </c>
      <c r="E85" s="69">
        <v>951976</v>
      </c>
      <c r="F85" s="6">
        <f t="shared" si="4"/>
        <v>56.321342658931364</v>
      </c>
      <c r="G85" s="6">
        <f t="shared" si="5"/>
        <v>0</v>
      </c>
    </row>
    <row r="86" spans="1:7" x14ac:dyDescent="0.2">
      <c r="A86" s="4">
        <v>600000</v>
      </c>
      <c r="B86" s="53" t="s">
        <v>151</v>
      </c>
      <c r="C86" s="54">
        <v>1690258</v>
      </c>
      <c r="D86" s="70">
        <v>0</v>
      </c>
      <c r="E86" s="55">
        <f>E87</f>
        <v>951976</v>
      </c>
      <c r="F86" s="6">
        <f t="shared" si="4"/>
        <v>56.321342658931364</v>
      </c>
      <c r="G86" s="6">
        <f t="shared" si="5"/>
        <v>0</v>
      </c>
    </row>
    <row r="87" spans="1:7" x14ac:dyDescent="0.2">
      <c r="A87" s="4">
        <v>602000</v>
      </c>
      <c r="B87" s="53" t="s">
        <v>152</v>
      </c>
      <c r="C87" s="54">
        <v>1690258</v>
      </c>
      <c r="D87" s="73">
        <v>0</v>
      </c>
      <c r="E87" s="56">
        <f>SUM(E88:E89)</f>
        <v>951976</v>
      </c>
      <c r="F87" s="52">
        <f t="shared" si="4"/>
        <v>56.321342658931364</v>
      </c>
      <c r="G87" s="52">
        <f t="shared" si="5"/>
        <v>0</v>
      </c>
    </row>
    <row r="88" spans="1:7" x14ac:dyDescent="0.2">
      <c r="A88" s="67">
        <v>602100</v>
      </c>
      <c r="B88" s="74" t="s">
        <v>149</v>
      </c>
      <c r="C88" s="69">
        <v>0</v>
      </c>
      <c r="D88" s="70">
        <v>0</v>
      </c>
      <c r="E88" s="70">
        <v>0</v>
      </c>
      <c r="F88" s="6">
        <f t="shared" si="4"/>
        <v>0</v>
      </c>
      <c r="G88" s="6">
        <f t="shared" si="5"/>
        <v>0</v>
      </c>
    </row>
    <row r="89" spans="1:7" ht="38.25" x14ac:dyDescent="0.2">
      <c r="A89" s="67">
        <v>602400</v>
      </c>
      <c r="B89" s="68" t="s">
        <v>150</v>
      </c>
      <c r="C89" s="69">
        <v>1690258</v>
      </c>
      <c r="D89" s="78">
        <v>0</v>
      </c>
      <c r="E89" s="69">
        <v>951976</v>
      </c>
      <c r="F89" s="57">
        <f t="shared" si="4"/>
        <v>56.321342658931364</v>
      </c>
      <c r="G89" s="57">
        <f t="shared" si="5"/>
        <v>0</v>
      </c>
    </row>
    <row r="92" spans="1:7" x14ac:dyDescent="0.2">
      <c r="A92" s="112"/>
      <c r="B92" s="112"/>
      <c r="C92" s="112"/>
      <c r="D92" s="112"/>
      <c r="E92" s="112"/>
      <c r="F92" s="112"/>
      <c r="G92" s="112"/>
    </row>
  </sheetData>
  <mergeCells count="11">
    <mergeCell ref="A92:G92"/>
    <mergeCell ref="F9:G9"/>
    <mergeCell ref="A5:G5"/>
    <mergeCell ref="A6:G6"/>
    <mergeCell ref="D1:G1"/>
    <mergeCell ref="D2:G2"/>
    <mergeCell ref="A9:A10"/>
    <mergeCell ref="B9:B10"/>
    <mergeCell ref="C9:C10"/>
    <mergeCell ref="D9:D10"/>
    <mergeCell ref="E9:E10"/>
  </mergeCells>
  <conditionalFormatting sqref="A14 A16 A18:A51">
    <cfRule type="expression" dxfId="3" priority="3" stopIfTrue="1">
      <formula>#REF!=1</formula>
    </cfRule>
  </conditionalFormatting>
  <conditionalFormatting sqref="B14 B16 C14:E16 C52:E52 B18:E51">
    <cfRule type="expression" dxfId="2" priority="4" stopIfTrue="1">
      <formula>#REF!=1</formula>
    </cfRule>
  </conditionalFormatting>
  <conditionalFormatting sqref="A15">
    <cfRule type="expression" dxfId="1" priority="1" stopIfTrue="1">
      <formula>#REF!=1</formula>
    </cfRule>
  </conditionalFormatting>
  <conditionalFormatting sqref="B15">
    <cfRule type="expression" dxfId="0" priority="2" stopIfTrue="1">
      <formula>#REF!=1</formula>
    </cfRule>
  </conditionalFormatting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Доходи 2021</vt:lpstr>
      <vt:lpstr>Видатки 2021</vt:lpstr>
      <vt:lpstr>'Доходи 2021'!Заголовки_для_друку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2022-10-14T07:46:51Z</cp:lastPrinted>
  <dcterms:created xsi:type="dcterms:W3CDTF">2021-05-14T09:52:51Z</dcterms:created>
  <dcterms:modified xsi:type="dcterms:W3CDTF">2022-10-14T07:47:20Z</dcterms:modified>
</cp:coreProperties>
</file>